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stmarcio\Desktop\"/>
    </mc:Choice>
  </mc:AlternateContent>
  <xr:revisionPtr revIDLastSave="0" documentId="13_ncr:1_{1912DBEF-971E-417A-9C82-6806F6C2CA6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5440" windowHeight="147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2" i="5" l="1"/>
  <c r="T13" i="5"/>
  <c r="T14" i="5"/>
  <c r="T15" i="5"/>
  <c r="T16"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V8" i="5"/>
  <c r="V9" i="5"/>
  <c r="X9" i="5"/>
  <c r="V10" i="5"/>
  <c r="X10" i="5"/>
  <c r="V11" i="5"/>
  <c r="V12" i="5"/>
  <c r="R12" i="5" s="1"/>
  <c r="V13" i="5"/>
  <c r="X13" i="5"/>
  <c r="V14" i="5"/>
  <c r="X14" i="5"/>
  <c r="V15" i="5"/>
  <c r="V16" i="5"/>
  <c r="V17" i="5"/>
  <c r="X17" i="5"/>
  <c r="V18" i="5"/>
  <c r="E18" i="5"/>
  <c r="X18" i="5" s="1"/>
  <c r="V19" i="5"/>
  <c r="E19" i="5"/>
  <c r="X19" i="5" s="1"/>
  <c r="V20" i="5"/>
  <c r="E20" i="5"/>
  <c r="V21" i="5"/>
  <c r="E21" i="5"/>
  <c r="X21" i="5" s="1"/>
  <c r="V22" i="5"/>
  <c r="E22" i="5"/>
  <c r="X22" i="5" s="1"/>
  <c r="V23" i="5"/>
  <c r="E23" i="5"/>
  <c r="X23" i="5" s="1"/>
  <c r="V24" i="5"/>
  <c r="E24" i="5"/>
  <c r="V25" i="5"/>
  <c r="E25" i="5"/>
  <c r="X25" i="5" s="1"/>
  <c r="V26" i="5"/>
  <c r="E26" i="5"/>
  <c r="X26" i="5" s="1"/>
  <c r="V27" i="5"/>
  <c r="E27" i="5"/>
  <c r="X27" i="5" s="1"/>
  <c r="V28" i="5"/>
  <c r="E28" i="5"/>
  <c r="V29" i="5"/>
  <c r="E29" i="5"/>
  <c r="X29" i="5" s="1"/>
  <c r="V30" i="5"/>
  <c r="E30" i="5"/>
  <c r="X30" i="5" s="1"/>
  <c r="V31" i="5"/>
  <c r="E31" i="5"/>
  <c r="X31" i="5" s="1"/>
  <c r="V32" i="5"/>
  <c r="E32" i="5"/>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E43" i="5"/>
  <c r="X43" i="5" s="1"/>
  <c r="V44" i="5"/>
  <c r="E44" i="5"/>
  <c r="V45" i="5"/>
  <c r="E45" i="5"/>
  <c r="X45" i="5" s="1"/>
  <c r="V46" i="5"/>
  <c r="E46" i="5"/>
  <c r="X46" i="5" s="1"/>
  <c r="V47" i="5"/>
  <c r="E47" i="5"/>
  <c r="X47" i="5" s="1"/>
  <c r="V48" i="5"/>
  <c r="E48" i="5"/>
  <c r="V49" i="5"/>
  <c r="E49" i="5"/>
  <c r="X49" i="5" s="1"/>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X71" i="5" s="1"/>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V85" i="5"/>
  <c r="E85" i="5"/>
  <c r="X85" i="5" s="1"/>
  <c r="V86" i="5"/>
  <c r="E86" i="5"/>
  <c r="X86" i="5" s="1"/>
  <c r="V87" i="5"/>
  <c r="E87" i="5"/>
  <c r="X87" i="5" s="1"/>
  <c r="V88" i="5"/>
  <c r="E88" i="5"/>
  <c r="V89" i="5"/>
  <c r="E89" i="5"/>
  <c r="X89" i="5" s="1"/>
  <c r="V90" i="5"/>
  <c r="E90" i="5"/>
  <c r="X90" i="5" s="1"/>
  <c r="V91" i="5"/>
  <c r="E91" i="5"/>
  <c r="X91" i="5" s="1"/>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X331" i="5" s="1"/>
  <c r="V332" i="5"/>
  <c r="E332" i="5"/>
  <c r="V333" i="5"/>
  <c r="E333" i="5"/>
  <c r="X333" i="5" s="1"/>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V345" i="5"/>
  <c r="E345" i="5"/>
  <c r="X345" i="5" s="1"/>
  <c r="V346" i="5"/>
  <c r="E346" i="5"/>
  <c r="X346" i="5" s="1"/>
  <c r="V347" i="5"/>
  <c r="E347" i="5"/>
  <c r="X347" i="5" s="1"/>
  <c r="V348" i="5"/>
  <c r="E348" i="5"/>
  <c r="V349" i="5"/>
  <c r="E349" i="5"/>
  <c r="X349" i="5" s="1"/>
  <c r="V350" i="5"/>
  <c r="E350" i="5"/>
  <c r="X350" i="5" s="1"/>
  <c r="V351" i="5"/>
  <c r="E351" i="5"/>
  <c r="X351" i="5" s="1"/>
  <c r="V352" i="5"/>
  <c r="E352" i="5"/>
  <c r="V353" i="5"/>
  <c r="E353" i="5"/>
  <c r="X353" i="5" s="1"/>
  <c r="V354" i="5"/>
  <c r="E354" i="5"/>
  <c r="X354" i="5" s="1"/>
  <c r="V355" i="5"/>
  <c r="E355" i="5"/>
  <c r="X355" i="5" s="1"/>
  <c r="V356" i="5"/>
  <c r="E356" i="5"/>
  <c r="V357" i="5"/>
  <c r="E357" i="5"/>
  <c r="X357" i="5" s="1"/>
  <c r="V358" i="5"/>
  <c r="E358" i="5"/>
  <c r="X358" i="5" s="1"/>
  <c r="V359" i="5"/>
  <c r="E359" i="5"/>
  <c r="X359" i="5" s="1"/>
  <c r="V360" i="5"/>
  <c r="E360" i="5"/>
  <c r="V361" i="5"/>
  <c r="E361" i="5"/>
  <c r="X361" i="5" s="1"/>
  <c r="V362" i="5"/>
  <c r="E362" i="5"/>
  <c r="X362" i="5" s="1"/>
  <c r="V363" i="5"/>
  <c r="E363" i="5"/>
  <c r="X363" i="5" s="1"/>
  <c r="V364" i="5"/>
  <c r="E364" i="5"/>
  <c r="V365" i="5"/>
  <c r="E365" i="5"/>
  <c r="X365" i="5" s="1"/>
  <c r="V366" i="5"/>
  <c r="E366" i="5"/>
  <c r="X366" i="5" s="1"/>
  <c r="V367" i="5"/>
  <c r="E367" i="5"/>
  <c r="X367" i="5" s="1"/>
  <c r="V368" i="5"/>
  <c r="E368" i="5"/>
  <c r="V369" i="5"/>
  <c r="E369" i="5"/>
  <c r="X369" i="5" s="1"/>
  <c r="V370" i="5"/>
  <c r="E370" i="5"/>
  <c r="X370" i="5" s="1"/>
  <c r="V371" i="5"/>
  <c r="E371" i="5"/>
  <c r="X371" i="5" s="1"/>
  <c r="V372" i="5"/>
  <c r="E372" i="5"/>
  <c r="V373" i="5"/>
  <c r="E373" i="5"/>
  <c r="X373" i="5" s="1"/>
  <c r="V374" i="5"/>
  <c r="E374" i="5"/>
  <c r="X374" i="5" s="1"/>
  <c r="V375" i="5"/>
  <c r="E375" i="5"/>
  <c r="X375" i="5" s="1"/>
  <c r="V376" i="5"/>
  <c r="E376" i="5"/>
  <c r="V377" i="5"/>
  <c r="E377" i="5"/>
  <c r="X377" i="5" s="1"/>
  <c r="V378" i="5"/>
  <c r="E378" i="5"/>
  <c r="X378" i="5" s="1"/>
  <c r="V379" i="5"/>
  <c r="E379" i="5"/>
  <c r="X379" i="5" s="1"/>
  <c r="V380" i="5"/>
  <c r="E380" i="5"/>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V449" i="5"/>
  <c r="E449" i="5"/>
  <c r="X449" i="5" s="1"/>
  <c r="V450" i="5"/>
  <c r="E450" i="5"/>
  <c r="X450" i="5" s="1"/>
  <c r="V451" i="5"/>
  <c r="E451" i="5"/>
  <c r="X451" i="5" s="1"/>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X465" i="5" s="1"/>
  <c r="V466" i="5"/>
  <c r="E466" i="5"/>
  <c r="X466" i="5" s="1"/>
  <c r="V467" i="5"/>
  <c r="E467" i="5"/>
  <c r="X467" i="5" s="1"/>
  <c r="V468" i="5"/>
  <c r="E468" i="5"/>
  <c r="V469" i="5"/>
  <c r="E469" i="5"/>
  <c r="X469" i="5" s="1"/>
  <c r="V470" i="5"/>
  <c r="E470" i="5"/>
  <c r="X470" i="5" s="1"/>
  <c r="V471" i="5"/>
  <c r="E471" i="5"/>
  <c r="X471" i="5" s="1"/>
  <c r="V472" i="5"/>
  <c r="E472" i="5"/>
  <c r="V473" i="5"/>
  <c r="E473" i="5"/>
  <c r="X473" i="5" s="1"/>
  <c r="V474" i="5"/>
  <c r="E474" i="5"/>
  <c r="X474" i="5" s="1"/>
  <c r="V475" i="5"/>
  <c r="E475" i="5"/>
  <c r="X475" i="5" s="1"/>
  <c r="V476" i="5"/>
  <c r="E476" i="5"/>
  <c r="V477" i="5"/>
  <c r="E477" i="5"/>
  <c r="X477" i="5" s="1"/>
  <c r="V478" i="5"/>
  <c r="E478" i="5"/>
  <c r="X478" i="5" s="1"/>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X503" i="5" s="1"/>
  <c r="V504" i="5"/>
  <c r="E504" i="5"/>
  <c r="V505" i="5"/>
  <c r="E505" i="5"/>
  <c r="X505" i="5" s="1"/>
  <c r="V506" i="5"/>
  <c r="E506" i="5"/>
  <c r="X506" i="5" s="1"/>
  <c r="V507" i="5"/>
  <c r="E507" i="5"/>
  <c r="X507" i="5" s="1"/>
  <c r="V508" i="5"/>
  <c r="E508" i="5"/>
  <c r="V509" i="5"/>
  <c r="E509" i="5"/>
  <c r="X509" i="5" s="1"/>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V613" i="5"/>
  <c r="E613" i="5"/>
  <c r="X613" i="5" s="1"/>
  <c r="V614" i="5"/>
  <c r="E614" i="5"/>
  <c r="X614" i="5" s="1"/>
  <c r="V615" i="5"/>
  <c r="E615" i="5"/>
  <c r="X615" i="5" s="1"/>
  <c r="V616" i="5"/>
  <c r="E616" i="5"/>
  <c r="X616" i="5" s="1"/>
  <c r="V617" i="5"/>
  <c r="E617" i="5"/>
  <c r="X617" i="5" s="1"/>
  <c r="V618" i="5"/>
  <c r="E618" i="5"/>
  <c r="X618" i="5" s="1"/>
  <c r="V619" i="5"/>
  <c r="E619" i="5"/>
  <c r="X619" i="5" s="1"/>
  <c r="V620" i="5"/>
  <c r="E620" i="5"/>
  <c r="V621" i="5"/>
  <c r="E621" i="5"/>
  <c r="X621" i="5" s="1"/>
  <c r="V622" i="5"/>
  <c r="E622" i="5"/>
  <c r="X622" i="5" s="1"/>
  <c r="V623" i="5"/>
  <c r="E623" i="5"/>
  <c r="X623" i="5" s="1"/>
  <c r="V624" i="5"/>
  <c r="E624" i="5"/>
  <c r="X624" i="5" s="1"/>
  <c r="V625" i="5"/>
  <c r="E625" i="5"/>
  <c r="X625" i="5" s="1"/>
  <c r="V626" i="5"/>
  <c r="E626" i="5"/>
  <c r="X626" i="5" s="1"/>
  <c r="V627" i="5"/>
  <c r="E627" i="5"/>
  <c r="X627" i="5" s="1"/>
  <c r="V628" i="5"/>
  <c r="E628" i="5"/>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X701" i="5" s="1"/>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X845" i="5" s="1"/>
  <c r="V846" i="5"/>
  <c r="E846" i="5"/>
  <c r="X846" i="5" s="1"/>
  <c r="V847" i="5"/>
  <c r="E847" i="5"/>
  <c r="X847" i="5" s="1"/>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X903" i="5" s="1"/>
  <c r="V904" i="5"/>
  <c r="E904" i="5"/>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G10" i="6"/>
  <c r="H10" i="6"/>
  <c r="D10" i="6" s="1"/>
  <c r="G9" i="6"/>
  <c r="H9" i="6"/>
  <c r="B8" i="6"/>
  <c r="G8" i="6"/>
  <c r="H8" i="6"/>
  <c r="D8" i="6" s="1"/>
  <c r="B7" i="6"/>
  <c r="G7" i="6" s="1"/>
  <c r="H7" i="6" s="1"/>
  <c r="D7" i="6" s="1"/>
  <c r="B6" i="6"/>
  <c r="G6" i="6"/>
  <c r="B5" i="6"/>
  <c r="G5" i="6" s="1"/>
  <c r="H5"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B41" i="4" s="1"/>
  <c r="B53" i="4" s="1"/>
  <c r="A37" i="6" s="1"/>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c r="F2442" i="5"/>
  <c r="J2442" i="5"/>
  <c r="I2442" i="5"/>
  <c r="H2442" i="5"/>
  <c r="AB2460" i="5"/>
  <c r="F2497" i="5"/>
  <c r="R2497" i="5"/>
  <c r="J2497" i="5"/>
  <c r="I2497" i="5"/>
  <c r="H2497" i="5"/>
  <c r="S2501" i="5"/>
  <c r="F64"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c r="B19" i="6"/>
  <c r="A38" i="2"/>
  <c r="J4" i="5"/>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456" i="5"/>
  <c r="S598" i="5"/>
  <c r="X376" i="5"/>
  <c r="X504" i="5"/>
  <c r="X360" i="5"/>
  <c r="X488" i="5"/>
  <c r="S532" i="5"/>
  <c r="X336" i="5"/>
  <c r="X356" i="5"/>
  <c r="S356" i="5"/>
  <c r="X20" i="5"/>
  <c r="S343" i="5"/>
  <c r="S315" i="5"/>
  <c r="X96" i="5"/>
  <c r="X48" i="5"/>
  <c r="S357" i="5"/>
  <c r="S383" i="5"/>
  <c r="X92" i="5"/>
  <c r="X76" i="5"/>
  <c r="X44" i="5"/>
  <c r="B32" i="6"/>
  <c r="G32" i="6" s="1"/>
  <c r="H32" i="6" s="1"/>
  <c r="D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H41" i="6" s="1"/>
  <c r="D41" i="6" s="1"/>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s="1"/>
  <c r="B37" i="6"/>
  <c r="G37" i="6"/>
  <c r="H37" i="6" s="1"/>
  <c r="D37" i="6" s="1"/>
  <c r="B42" i="6"/>
  <c r="G42" i="6"/>
  <c r="H42" i="6" s="1"/>
  <c r="D42" i="6" s="1"/>
  <c r="B40" i="6"/>
  <c r="G40" i="6"/>
  <c r="B50" i="6"/>
  <c r="G50" i="6" s="1"/>
  <c r="B25" i="6"/>
  <c r="G25" i="6" s="1"/>
  <c r="B39" i="6"/>
  <c r="G39" i="6"/>
  <c r="F24" i="6"/>
  <c r="B44" i="6"/>
  <c r="G44" i="6"/>
  <c r="B49" i="6"/>
  <c r="G49" i="6" s="1"/>
  <c r="H49" i="6" s="1"/>
  <c r="D49" i="6" s="1"/>
  <c r="B34" i="6"/>
  <c r="G34" i="6"/>
  <c r="H34" i="6" s="1"/>
  <c r="D34" i="6" s="1"/>
  <c r="B29" i="6"/>
  <c r="G29" i="6"/>
  <c r="B24" i="6"/>
  <c r="G24" i="6"/>
  <c r="H24" i="6" s="1"/>
  <c r="D24" i="6" s="1"/>
  <c r="G19" i="6"/>
  <c r="H19" i="6" s="1"/>
  <c r="D19" i="6" s="1"/>
  <c r="F2426" i="5"/>
  <c r="R2426" i="5"/>
  <c r="J2426" i="5"/>
  <c r="I2426" i="5"/>
  <c r="H2426" i="5"/>
  <c r="F2446" i="5"/>
  <c r="H2446" i="5"/>
  <c r="J2446" i="5"/>
  <c r="I2446" i="5"/>
  <c r="R2446" i="5"/>
  <c r="G22" i="6"/>
  <c r="B47" i="6"/>
  <c r="G47" i="6" s="1"/>
  <c r="H47" i="6" s="1"/>
  <c r="D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s="1"/>
  <c r="B36" i="6"/>
  <c r="G36" i="6"/>
  <c r="G20" i="6"/>
  <c r="H20" i="6"/>
  <c r="K66" i="6" s="1"/>
  <c r="B45" i="6"/>
  <c r="G45"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1" i="6"/>
  <c r="F36" i="6"/>
  <c r="H36" i="6"/>
  <c r="D36" i="6"/>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27" i="6"/>
  <c r="D27" i="6" s="1"/>
  <c r="F68" i="6"/>
  <c r="F32" i="6"/>
  <c r="F52" i="6"/>
  <c r="H52" i="6" s="1"/>
  <c r="D52" i="6" s="1"/>
  <c r="F47" i="6"/>
  <c r="F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F65" i="6"/>
  <c r="C2" i="6" s="1"/>
  <c r="F49" i="6"/>
  <c r="F29" i="6"/>
  <c r="H29" i="6"/>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S611" i="5"/>
  <c r="X220" i="5"/>
  <c r="S601" i="5"/>
  <c r="X340" i="5"/>
  <c r="X472" i="5"/>
  <c r="X152" i="5"/>
  <c r="X180" i="5"/>
  <c r="X232" i="5"/>
  <c r="X264" i="5"/>
  <c r="X296" i="5"/>
  <c r="X192" i="5"/>
  <c r="X176" i="5"/>
  <c r="X244" i="5"/>
  <c r="X276" i="5"/>
  <c r="X596" i="5"/>
  <c r="X524" i="5"/>
  <c r="X496" i="5"/>
  <c r="X320" i="5"/>
  <c r="X212" i="5"/>
  <c r="X188" i="5"/>
  <c r="X328" i="5"/>
  <c r="X204" i="5"/>
  <c r="X600" i="5"/>
  <c r="S600" i="5"/>
  <c r="X108" i="5"/>
  <c r="X112" i="5"/>
  <c r="X168" i="5"/>
  <c r="X164" i="5"/>
  <c r="X308" i="5"/>
  <c r="X200" i="5"/>
  <c r="X316" i="5"/>
  <c r="X144" i="5"/>
  <c r="X208" i="5"/>
  <c r="S382" i="5"/>
  <c r="X224" i="5"/>
  <c r="X256" i="5"/>
  <c r="X288" i="5"/>
  <c r="X116" i="5"/>
  <c r="X236" i="5"/>
  <c r="X268" i="5"/>
  <c r="X300" i="5"/>
  <c r="X592" i="5"/>
  <c r="S533" i="5"/>
  <c r="X148" i="5"/>
  <c r="X216" i="5"/>
  <c r="S355" i="5"/>
  <c r="X588" i="5"/>
  <c r="S602" i="5"/>
  <c r="X312" i="5"/>
  <c r="X156" i="5"/>
  <c r="X124" i="5"/>
  <c r="S603" i="5"/>
  <c r="X248" i="5"/>
  <c r="X280" i="5"/>
  <c r="X184" i="5"/>
  <c r="X104" i="5"/>
  <c r="X228" i="5"/>
  <c r="X260" i="5"/>
  <c r="X292" i="5"/>
  <c r="S605" i="5"/>
  <c r="X128" i="5"/>
  <c r="X172" i="5"/>
  <c r="S607" i="5"/>
  <c r="X132" i="5"/>
  <c r="X324" i="5"/>
  <c r="X576" i="5"/>
  <c r="X580" i="5"/>
  <c r="X556" i="5"/>
  <c r="S314" i="5"/>
  <c r="X136" i="5"/>
  <c r="X160" i="5"/>
  <c r="X460" i="5"/>
  <c r="X196" i="5"/>
  <c r="X240" i="5"/>
  <c r="X272" i="5"/>
  <c r="X120" i="5"/>
  <c r="X252" i="5"/>
  <c r="X284" i="5"/>
  <c r="X608" i="5"/>
  <c r="H39" i="6"/>
  <c r="D39" i="6" s="1"/>
  <c r="AB12" i="5"/>
  <c r="AB9" i="5"/>
  <c r="AB10" i="5"/>
  <c r="AB14" i="5"/>
  <c r="AB17" i="5"/>
  <c r="AB16" i="5"/>
  <c r="AB8" i="5"/>
  <c r="AB13" i="5"/>
  <c r="AB15" i="5"/>
  <c r="AB11" i="5"/>
  <c r="AB7" i="5"/>
  <c r="G66" i="6" s="1"/>
  <c r="X100"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9" i="5"/>
  <c r="R8" i="5"/>
  <c r="R15" i="5"/>
  <c r="R11" i="5"/>
  <c r="R14" i="5"/>
  <c r="X12" i="5"/>
  <c r="X11" i="5"/>
  <c r="X15" i="5"/>
  <c r="X8" i="5"/>
  <c r="X7" i="5"/>
  <c r="X16" i="5"/>
  <c r="S17" i="5"/>
  <c r="S12" i="5"/>
  <c r="S16" i="5"/>
  <c r="S15" i="5"/>
  <c r="S13" i="5"/>
  <c r="S14" i="5"/>
  <c r="S8" i="5"/>
  <c r="S9" i="5"/>
  <c r="S7" i="5"/>
  <c r="S5" i="5"/>
  <c r="S6" i="5"/>
  <c r="S10" i="5"/>
  <c r="S11" i="5"/>
  <c r="G64" i="6" a="1"/>
  <c r="G68" i="6" l="1"/>
  <c r="H68" i="6" s="1"/>
  <c r="G67" i="6"/>
  <c r="H67" i="6" s="1"/>
  <c r="G65" i="6"/>
  <c r="H65" i="6" s="1"/>
  <c r="D65" i="6" s="1"/>
  <c r="B32" i="4"/>
  <c r="A19" i="6" s="1"/>
  <c r="A14" i="6"/>
  <c r="F45" i="6"/>
  <c r="H45" i="6" s="1"/>
  <c r="D45" i="6" s="1"/>
  <c r="H25" i="6"/>
  <c r="D25" i="6" s="1"/>
  <c r="F66" i="6"/>
  <c r="H66" i="6" s="1"/>
  <c r="D66" i="6" s="1"/>
  <c r="F54" i="6"/>
  <c r="F57" i="6" s="1"/>
  <c r="H57" i="6" s="1"/>
  <c r="D57" i="6" s="1"/>
  <c r="F35" i="6"/>
  <c r="F30" i="6"/>
  <c r="H30" i="6" s="1"/>
  <c r="D30" i="6" s="1"/>
  <c r="B35" i="6"/>
  <c r="G35" i="6" s="1"/>
  <c r="D20" i="6"/>
  <c r="B61" i="4"/>
  <c r="A43" i="6" s="1"/>
  <c r="B49" i="4"/>
  <c r="A33" i="6" s="1"/>
  <c r="K68" i="6"/>
  <c r="D17" i="6"/>
  <c r="C17" i="6"/>
  <c r="C22" i="6"/>
  <c r="C27" i="6"/>
  <c r="C47" i="6"/>
  <c r="C52" i="6"/>
  <c r="C42" i="6"/>
  <c r="C32" i="6"/>
  <c r="C37" i="6"/>
  <c r="K67" i="6"/>
  <c r="D21" i="6"/>
  <c r="C41" i="6"/>
  <c r="H54" i="6"/>
  <c r="D54" i="6" s="1"/>
  <c r="C46" i="6"/>
  <c r="C36" i="6"/>
  <c r="C21" i="6"/>
  <c r="C16" i="6"/>
  <c r="C31" i="6"/>
  <c r="C26" i="6"/>
  <c r="C51" i="6"/>
  <c r="F58" i="6"/>
  <c r="H58" i="6" s="1"/>
  <c r="D58" i="6" s="1"/>
  <c r="B55" i="4"/>
  <c r="A38" i="6" s="1"/>
  <c r="B67" i="4"/>
  <c r="A48" i="6" s="1"/>
  <c r="B89" i="4"/>
  <c r="A63" i="6" s="1"/>
  <c r="B79" i="4"/>
  <c r="A57" i="6" s="1"/>
  <c r="B85" i="4"/>
  <c r="A60" i="6" s="1"/>
  <c r="B43" i="4"/>
  <c r="A28" i="6" s="1"/>
  <c r="B77" i="4"/>
  <c r="A55" i="6" s="1"/>
  <c r="B83" i="4"/>
  <c r="A59" i="6" s="1"/>
  <c r="B75" i="4"/>
  <c r="A54" i="6" s="1"/>
  <c r="B81" i="4"/>
  <c r="A58" i="6" s="1"/>
  <c r="B31" i="4"/>
  <c r="A18" i="6" s="1"/>
  <c r="B87" i="4"/>
  <c r="A62" i="6" s="1"/>
  <c r="B37" i="4"/>
  <c r="A23" i="6" s="1"/>
  <c r="F62" i="6"/>
  <c r="H62" i="6" s="1"/>
  <c r="D62" i="6" s="1"/>
  <c r="F55" i="6"/>
  <c r="F63" i="6"/>
  <c r="H63" i="6" s="1"/>
  <c r="D63" i="6" s="1"/>
  <c r="F59" i="6"/>
  <c r="H59" i="6" s="1"/>
  <c r="D59" i="6" s="1"/>
  <c r="F60" i="6"/>
  <c r="H60" i="6" s="1"/>
  <c r="D60" i="6" s="1"/>
  <c r="F40" i="6"/>
  <c r="H40" i="6" s="1"/>
  <c r="D40" i="6" s="1"/>
  <c r="F50" i="6"/>
  <c r="H50" i="6" s="1"/>
  <c r="D50" i="6" s="1"/>
  <c r="G69" i="6" a="1"/>
  <c r="G69" i="6" s="1"/>
  <c r="H69" i="6" s="1"/>
  <c r="C25" i="6"/>
  <c r="C30" i="6"/>
  <c r="C15" i="6"/>
  <c r="C20" i="6"/>
  <c r="K65" i="6"/>
  <c r="D14" i="6"/>
  <c r="C24" i="6"/>
  <c r="C49" i="6"/>
  <c r="C39" i="6"/>
  <c r="C44" i="6"/>
  <c r="C34" i="6"/>
  <c r="C19" i="6"/>
  <c r="C14" i="6"/>
  <c r="C29" i="6"/>
  <c r="C57" i="6"/>
  <c r="C54" i="6"/>
  <c r="C12" i="6"/>
  <c r="C9" i="6"/>
  <c r="C11" i="6"/>
  <c r="D43" i="4"/>
  <c r="A26" i="6"/>
  <c r="B71" i="4"/>
  <c r="A52" i="6" s="1"/>
  <c r="B65" i="4"/>
  <c r="A47" i="6" s="1"/>
  <c r="D61" i="4"/>
  <c r="A27" i="6"/>
  <c r="D37" i="4"/>
  <c r="B50" i="4"/>
  <c r="A34" i="6" s="1"/>
  <c r="C10" i="6"/>
  <c r="D74" i="4"/>
  <c r="D67" i="4"/>
  <c r="D31" i="4"/>
  <c r="D49" i="4"/>
  <c r="B63" i="4"/>
  <c r="A45" i="6" s="1"/>
  <c r="C8" i="6"/>
  <c r="B59" i="4"/>
  <c r="A42" i="6" s="1"/>
  <c r="B69" i="4"/>
  <c r="A50" i="6" s="1"/>
  <c r="B51" i="4"/>
  <c r="A35" i="6" s="1"/>
  <c r="B57" i="4"/>
  <c r="A40" i="6" s="1"/>
  <c r="C7" i="6"/>
  <c r="B52" i="4"/>
  <c r="A36" i="6" s="1"/>
  <c r="B70" i="4"/>
  <c r="A51" i="6" s="1"/>
  <c r="B58" i="4"/>
  <c r="A41" i="6" s="1"/>
  <c r="C5" i="6"/>
  <c r="D5" i="6"/>
  <c r="F6" i="6"/>
  <c r="H6" i="6" s="1"/>
  <c r="D6" i="6" s="1"/>
  <c r="B35" i="4"/>
  <c r="A22" i="6" s="1"/>
  <c r="G55" i="4"/>
  <c r="C4" i="6"/>
  <c r="G49" i="4"/>
  <c r="G31" i="4"/>
  <c r="B34" i="4"/>
  <c r="A21" i="6" s="1"/>
  <c r="B33" i="4"/>
  <c r="A20" i="6" s="1"/>
  <c r="G64" i="6"/>
  <c r="B62" i="4"/>
  <c r="A44" i="6" s="1"/>
  <c r="G61" i="4"/>
  <c r="B68" i="4"/>
  <c r="A49" i="6" s="1"/>
  <c r="G74" i="4"/>
  <c r="G67" i="4"/>
  <c r="B56" i="4"/>
  <c r="A39" i="6" s="1"/>
  <c r="G37" i="4"/>
  <c r="T11" i="5"/>
  <c r="T10" i="5"/>
  <c r="T6" i="5"/>
  <c r="T5" i="5"/>
  <c r="T7" i="5"/>
  <c r="T9" i="5"/>
  <c r="T8" i="5"/>
  <c r="D68" i="6" l="1"/>
  <c r="C68" i="6"/>
  <c r="D67" i="6"/>
  <c r="C67" i="6"/>
  <c r="C65" i="6"/>
  <c r="C66" i="6"/>
  <c r="C60" i="6"/>
  <c r="C45" i="6"/>
  <c r="C58" i="6"/>
  <c r="H35" i="6"/>
  <c r="C63" i="6"/>
  <c r="C59" i="6"/>
  <c r="C62" i="6"/>
  <c r="F56" i="6"/>
  <c r="H56" i="6" s="1"/>
  <c r="H55" i="6"/>
  <c r="C50" i="6"/>
  <c r="C40" i="6"/>
  <c r="C6" i="6"/>
  <c r="B64" i="6"/>
  <c r="H64" i="6"/>
  <c r="D35" i="6" l="1"/>
  <c r="C35" i="6"/>
  <c r="D55" i="6"/>
  <c r="C55" i="6"/>
  <c r="D56" i="6"/>
  <c r="C56" i="6"/>
  <c r="C64" i="6"/>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<sst xmlns="http://schemas.openxmlformats.org/spreadsheetml/2006/main" count="22423" uniqueCount="15811">
  <si>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</si>
  <si>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</si>
  <si>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</si>
  <si>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</si>
  <si>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</si>
  <si>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</si>
  <si>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</si>
  <si>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</si>
  <si>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</si>
  <si>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</si>
  <si>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</si>
  <si>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</si>
  <si>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</si>
  <si>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</si>
  <si>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</si>
  <si>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</si>
  <si>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</si>
  <si>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</si>
  <si>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</si>
  <si>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</si>
  <si>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</si>
  <si>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</si>
  <si>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</si>
  <si>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</si>
  <si>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</si>
  <si>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</si>
  <si>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</si>
  <si>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</si>
  <si>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</si>
  <si>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</si>
  <si>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</si>
  <si>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</si>
  <si>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</si>
  <si>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</si>
  <si>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</si>
  <si>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</si>
  <si>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</si>
  <si>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</si>
  <si>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</si>
  <si>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</si>
  <si>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</si>
  <si>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</si>
  <si>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</si>
  <si>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</si>
  <si>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</si>
  <si>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</si>
  <si>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</si>
  <si>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</si>
  <si>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</si>
  <si>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</si>
  <si>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</si>
  <si>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</si>
  <si>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</si>
  <si>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</si>
  <si>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</si>
  <si>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</si>
  <si>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</si>
  <si>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</si>
  <si>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</si>
  <si>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</si>
  <si>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</si>
  <si>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</si>
  <si>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</si>
  <si>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</si>
  <si>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</si>
  <si>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</si>
  <si>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</si>
  <si>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</si>
  <si>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</si>
  <si>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</si>
  <si>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</si>
  <si>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</si>
  <si>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</si>
  <si>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</si>
  <si>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</si>
  <si>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</si>
  <si>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</si>
  <si>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</si>
  <si>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</si>
  <si>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</si>
  <si>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</si>
  <si>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</si>
  <si>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</si>
  <si>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</si>
  <si>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</si>
  <si>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</si>
  <si>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</si>
  <si>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</si>
  <si>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</si>
  <si>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</si>
  <si>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</si>
  <si>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</si>
  <si>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</si>
  <si>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</si>
  <si>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</si>
  <si>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</si>
  <si>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</si>
  <si>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</si>
  <si>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</si>
  <si>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</si>
  <si>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</si>
  <si>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</si>
  <si>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</si>
  <si>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</si>
  <si>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</si>
  <si>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</si>
  <si>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</si>
  <si>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</si>
  <si>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</si>
  <si>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</si>
  <si>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</si>
  <si>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</si>
  <si>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</si>
  <si>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</si>
  <si>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</si>
  <si>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</si>
  <si>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</si>
  <si>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</si>
  <si>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</si>
  <si>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</si>
  <si>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</si>
  <si>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</si>
  <si>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</si>
  <si>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</si>
  <si>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</si>
  <si>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</si>
  <si>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</si>
  <si>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</si>
  <si>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</si>
  <si>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</si>
  <si>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</si>
  <si>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</si>
  <si>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</si>
  <si>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</si>
  <si>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</si>
  <si>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</si>
  <si>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</si>
  <si>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</si>
  <si>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</si>
  <si>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</si>
  <si>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</si>
  <si>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</si>
  <si>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</si>
  <si>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</si>
  <si>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</si>
  <si>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</si>
  <si>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</si>
  <si>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</si>
  <si>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</si>
  <si>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</si>
  <si>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</si>
  <si>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</si>
  <si>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</si>
  <si>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</si>
  <si>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</si>
  <si>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</si>
  <si>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</si>
  <si>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</si>
  <si>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</si>
  <si>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</si>
  <si>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</si>
  <si>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</si>
  <si>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</si>
  <si>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</si>
  <si>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</si>
  <si>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</si>
  <si>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</si>
  <si>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</si>
  <si>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</si>
  <si>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</si>
  <si>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</si>
  <si>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</si>
  <si>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</si>
  <si>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</si>
  <si>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</si>
  <si>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</si>
  <si>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</si>
  <si>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</si>
  <si>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</si>
  <si>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</si>
  <si>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</si>
  <si>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</si>
  <si>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</si>
  <si>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</si>
  <si>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</si>
  <si>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</si>
  <si>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</si>
  <si>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</si>
  <si>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</si>
  <si>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</si>
  <si>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</si>
  <si>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</si>
  <si>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</si>
  <si>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</si>
  <si>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</si>
  <si>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</si>
  <si>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</si>
  <si>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</si>
  <si>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</si>
  <si>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</si>
  <si>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</si>
  <si>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</si>
  <si>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</si>
  <si>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</si>
  <si>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</si>
  <si>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</si>
  <si>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</si>
  <si>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</si>
  <si>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</si>
  <si>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</si>
  <si>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</si>
  <si>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</si>
  <si>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</si>
  <si>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</si>
  <si>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</si>
  <si>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</si>
  <si>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</si>
  <si>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</si>
  <si>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</si>
  <si>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</si>
  <si>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</si>
  <si>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</si>
  <si>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</si>
  <si>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</si>
  <si>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</si>
  <si>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</si>
  <si>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</si>
  <si>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</si>
  <si>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</si>
  <si>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</si>
  <si>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</si>
  <si>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</si>
  <si>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</si>
  <si>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</si>
  <si>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</si>
  <si>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</si>
  <si>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</si>
  <si>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</si>
  <si>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</si>
  <si>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</si>
  <si>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</si>
  <si>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</si>
  <si>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</si>
  <si>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</si>
  <si>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</si>
  <si>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</si>
  <si>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</si>
  <si>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</si>
  <si>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</si>
  <si>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</si>
  <si>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</si>
  <si>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</si>
  <si>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</si>
  <si>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</si>
  <si>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</si>
  <si>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</si>
  <si>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</si>
  <si>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</si>
  <si>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</si>
  <si>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</si>
  <si>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</si>
  <si>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</si>
  <si>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</si>
  <si>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</si>
  <si>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</si>
  <si>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</si>
  <si>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</si>
  <si>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</si>
  <si>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</si>
  <si>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</si>
  <si>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</si>
  <si>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</si>
  <si>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</si>
  <si>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</si>
  <si>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</si>
  <si>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</si>
  <si>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</si>
  <si>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</si>
  <si>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</si>
  <si>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</si>
  <si>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</si>
  <si>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</si>
  <si>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</si>
  <si>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</si>
  <si>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</si>
  <si>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</si>
  <si>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</si>
  <si>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</si>
  <si>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</si>
  <si>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</si>
  <si>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</si>
  <si>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</si>
  <si>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</si>
  <si>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</si>
  <si>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</si>
  <si>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</si>
  <si>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</si>
  <si>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</si>
  <si>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</si>
  <si>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</si>
  <si>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</si>
  <si>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</si>
  <si>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</si>
  <si>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</si>
  <si>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</si>
  <si>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</si>
  <si>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</si>
  <si>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</si>
  <si>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</si>
  <si>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</si>
  <si>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</si>
  <si>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</si>
  <si>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</si>
  <si>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</si>
  <si>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</si>
  <si>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</si>
  <si>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</si>
  <si>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</si>
  <si>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</si>
  <si>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</si>
  <si>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</si>
  <si>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</si>
  <si>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</si>
  <si>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</si>
  <si>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</si>
  <si>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</si>
  <si>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</si>
  <si>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</si>
  <si>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</si>
  <si>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</si>
  <si>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</si>
  <si>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</si>
  <si>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</si>
  <si>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</si>
  <si>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</si>
  <si>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</si>
  <si>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</si>
  <si>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</si>
  <si>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</si>
  <si>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</si>
  <si>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</si>
  <si>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</si>
  <si>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</si>
  <si>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</si>
  <si>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</si>
  <si>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</si>
  <si>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</si>
  <si>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</si>
  <si>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</si>
  <si>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</si>
  <si>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</si>
  <si>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</si>
  <si>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</si>
  <si>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</si>
  <si>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</si>
  <si>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</si>
  <si>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</si>
  <si>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</si>
  <si>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</si>
  <si>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</si>
  <si>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</si>
  <si>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</si>
  <si>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</si>
  <si>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</si>
  <si>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</si>
  <si>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</si>
  <si>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</si>
  <si>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</si>
  <si>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</si>
  <si>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</si>
  <si>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</si>
  <si>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</si>
  <si>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</si>
  <si>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</si>
  <si>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</si>
  <si>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</si>
  <si>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</si>
  <si>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</si>
  <si>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</si>
  <si>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</si>
  <si>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</si>
  <si>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</si>
  <si>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</si>
  <si>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</si>
  <si>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</si>
  <si>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</si>
  <si>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</si>
  <si>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</si>
  <si>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</si>
  <si>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</si>
  <si>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</si>
  <si>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</si>
  <si>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</si>
  <si>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</si>
  <si>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</si>
  <si>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</si>
  <si>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</si>
  <si>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</si>
  <si>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</si>
  <si>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</si>
  <si>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</si>
  <si>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</si>
  <si>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</si>
  <si>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</si>
  <si>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</si>
  <si>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</si>
  <si>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</si>
  <si>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</si>
  <si>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</si>
  <si>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</si>
  <si>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</si>
  <si>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</si>
  <si>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</si>
  <si>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</si>
  <si>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</si>
  <si>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</si>
  <si>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</si>
  <si>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</si>
  <si>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</si>
  <si>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</si>
  <si>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</si>
  <si>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</si>
  <si>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</si>
  <si>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</si>
  <si>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</si>
  <si>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</si>
  <si>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</si>
  <si>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</si>
  <si>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</si>
  <si>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</si>
  <si>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</si>
  <si>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</si>
  <si>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</si>
  <si>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</si>
  <si>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</si>
  <si>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</si>
  <si>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</si>
  <si>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</si>
  <si>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</si>
  <si>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</si>
  <si>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</si>
  <si>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</si>
  <si>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</si>
  <si>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</si>
  <si>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</si>
  <si>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</si>
  <si>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</si>
  <si>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</si>
  <si>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</si>
  <si>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</si>
  <si>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</si>
  <si>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</si>
  <si>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</si>
  <si>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</si>
  <si>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</si>
  <si>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</si>
  <si>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</si>
  <si>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</si>
  <si>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</si>
  <si>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</si>
  <si>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</si>
  <si>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</si>
  <si>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</si>
  <si>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</si>
  <si>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</si>
  <si>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</si>
  <si>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</si>
  <si>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</si>
  <si>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</si>
  <si>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</si>
  <si>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</si>
  <si>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</si>
  <si>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</si>
  <si>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</si>
  <si>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</si>
  <si>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</si>
  <si>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</si>
  <si>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</si>
  <si>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</si>
  <si>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</si>
  <si>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</si>
  <si>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</si>
  <si>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</si>
  <si>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</si>
  <si>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</si>
  <si>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</si>
  <si>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</si>
  <si>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</si>
  <si>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</si>
  <si>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</si>
  <si>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</si>
  <si>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</si>
  <si>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</si>
  <si>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</si>
  <si>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</si>
  <si>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</si>
  <si>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</si>
  <si>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</si>
  <si>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</si>
  <si>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</si>
  <si>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</si>
  <si>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</si>
  <si>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</si>
  <si>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</si>
  <si>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</si>
  <si>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</si>
  <si>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</si>
  <si>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</si>
  <si>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</si>
  <si>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</si>
  <si>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</si>
  <si>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</si>
  <si>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</si>
  <si>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</si>
  <si>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</si>
  <si>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</si>
  <si>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</si>
  <si>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</si>
  <si>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</si>
  <si>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</si>
  <si>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</si>
  <si>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</si>
  <si>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</si>
  <si>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</si>
  <si>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</si>
  <si>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</si>
  <si>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</si>
  <si>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</si>
  <si>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</si>
  <si>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</si>
  <si>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</si>
  <si>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</si>
  <si>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</si>
  <si>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</si>
  <si>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</si>
  <si>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</si>
  <si>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</si>
  <si>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</si>
  <si>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</si>
  <si>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</si>
  <si>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</si>
  <si>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</si>
  <si>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</si>
  <si>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</si>
  <si>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</si>
  <si>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</si>
  <si>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</si>
  <si>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</si>
  <si>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</si>
  <si>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</si>
  <si>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</si>
  <si>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</si>
  <si>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</si>
  <si>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</si>
  <si>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</si>
  <si>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</si>
  <si>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</si>
  <si>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</si>
  <si>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</si>
  <si>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</si>
  <si>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</si>
  <si>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</si>
  <si>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</si>
  <si>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</si>
  <si>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</si>
  <si>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</si>
  <si>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</si>
  <si>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</si>
  <si>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</si>
  <si>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</si>
  <si>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</si>
  <si>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</si>
  <si>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</si>
  <si>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</si>
  <si>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</si>
  <si>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</si>
  <si>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</si>
  <si>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</si>
  <si>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</si>
  <si>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</si>
  <si>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</si>
  <si>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</si>
  <si>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</si>
  <si>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</si>
  <si>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</si>
  <si>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</si>
  <si>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</si>
  <si>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</si>
  <si>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</si>
  <si>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</si>
  <si>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</si>
  <si>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</si>
  <si>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</si>
  <si>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</si>
  <si>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</si>
  <si>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</si>
  <si>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</si>
  <si>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</si>
  <si>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</si>
  <si>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</si>
  <si>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</si>
  <si>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</si>
  <si>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</si>
  <si>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</si>
  <si>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</si>
  <si>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</si>
  <si>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</si>
  <si>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</si>
  <si>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</si>
  <si>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</si>
  <si>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</si>
  <si>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</si>
  <si>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</si>
  <si>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</si>
  <si>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</si>
  <si>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</si>
  <si>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</si>
  <si>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</si>
  <si>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</si>
  <si>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</si>
  <si>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</si>
  <si>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</si>
  <si>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</si>
  <si>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</si>
  <si>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</si>
  <si>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</si>
  <si>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</si>
  <si>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</si>
  <si>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</si>
  <si>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</si>
  <si>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</si>
  <si>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</si>
  <si>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</si>
  <si>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</si>
  <si>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</si>
  <si>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</si>
  <si>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</si>
  <si>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</si>
  <si>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</si>
  <si>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</si>
  <si>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</si>
  <si>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</si>
  <si>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</si>
  <si>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</si>
  <si>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</si>
  <si>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</si>
  <si>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</si>
  <si>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</si>
  <si>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</si>
  <si>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</si>
  <si>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</si>
  <si>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</si>
  <si>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</si>
  <si>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</si>
  <si>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</si>
  <si>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</si>
  <si>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</si>
  <si>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</si>
  <si>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</si>
  <si>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</si>
  <si>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</si>
  <si>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</si>
  <si>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</si>
  <si>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</si>
  <si>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</si>
  <si>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</si>
  <si>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</si>
  <si>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</si>
  <si>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</si>
  <si>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</si>
  <si>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</si>
  <si>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</si>
  <si>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</si>
  <si>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</si>
  <si>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</si>
  <si>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</si>
  <si>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</si>
  <si>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</si>
  <si>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</si>
  <si>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</si>
  <si>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</si>
  <si>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</si>
  <si>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</si>
  <si>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</si>
  <si>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</si>
  <si>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</si>
  <si>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</si>
  <si>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</si>
  <si>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</si>
  <si>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</si>
  <si>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</si>
  <si>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</si>
  <si>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</si>
  <si>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</si>
  <si>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</si>
  <si>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</si>
  <si>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</si>
  <si>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</si>
  <si>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</si>
  <si>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</si>
  <si>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</si>
  <si>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</si>
  <si>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</si>
  <si>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</si>
  <si>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</si>
  <si>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</si>
  <si>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</si>
  <si>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</si>
  <si>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</si>
  <si>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</si>
  <si>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</si>
  <si>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</si>
  <si>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</si>
  <si>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</si>
  <si>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</si>
  <si>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</si>
  <si>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</si>
  <si>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</si>
  <si>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</si>
  <si>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</si>
  <si>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</si>
  <si>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</si>
  <si>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</si>
  <si>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</si>
  <si>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</si>
  <si>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</si>
  <si>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</si>
  <si>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</si>
  <si>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</si>
  <si>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</si>
  <si>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</si>
  <si>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</si>
  <si>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</si>
  <si>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</si>
  <si>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</si>
  <si>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</si>
  <si>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</si>
  <si>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</si>
  <si>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</si>
  <si>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</si>
  <si>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</si>
  <si>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</si>
  <si>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</si>
  <si>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</si>
  <si>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</si>
  <si>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</si>
  <si>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</si>
  <si>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</si>
  <si>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</si>
  <si>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</si>
  <si>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</si>
  <si>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</si>
  <si>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</si>
  <si>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</si>
  <si>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</si>
  <si>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</si>
  <si>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</si>
  <si>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</si>
  <si>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</si>
  <si>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</si>
  <si>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</si>
  <si>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</si>
  <si>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</si>
  <si>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</si>
  <si>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</si>
  <si>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</si>
  <si>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</si>
  <si>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</si>
  <si>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</si>
  <si>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</si>
  <si>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</si>
  <si>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</si>
  <si>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</si>
  <si>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</si>
  <si>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</si>
  <si>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</si>
  <si>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</si>
  <si>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</si>
  <si>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</si>
  <si>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</si>
  <si>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</si>
  <si>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</si>
  <si>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</si>
  <si>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</si>
  <si>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</si>
  <si>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</si>
  <si>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</si>
  <si>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</si>
  <si>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</si>
  <si>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</si>
  <si>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</si>
  <si>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</si>
  <si>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</si>
  <si>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</si>
  <si>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</si>
  <si>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</si>
  <si>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</si>
  <si>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</si>
  <si>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</si>
  <si>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</si>
  <si>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</si>
  <si>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</si>
  <si>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</si>
  <si>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</si>
  <si>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</si>
  <si>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</si>
  <si>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</si>
  <si>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</si>
  <si>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</si>
  <si>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</si>
  <si>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</si>
  <si>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</si>
  <si>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</si>
  <si>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</si>
  <si>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</si>
  <si>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</si>
  <si>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</si>
  <si>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</si>
  <si>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</si>
  <si>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</si>
  <si>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</si>
  <si>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</si>
  <si>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</si>
  <si>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</si>
  <si>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</si>
  <si>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</si>
  <si>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</si>
  <si>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</si>
  <si>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</si>
  <si>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</si>
  <si>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</si>
  <si>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</si>
  <si>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</si>
  <si>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</si>
  <si>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</si>
  <si>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</si>
  <si>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</si>
  <si>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</si>
  <si>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</si>
  <si>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</si>
  <si>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</si>
  <si>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</si>
  <si>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</si>
  <si>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</si>
  <si>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</si>
  <si>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</si>
  <si>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</si>
  <si>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</si>
  <si>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</si>
  <si>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</si>
  <si>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</si>
  <si>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</si>
  <si>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</si>
  <si>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</si>
  <si>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</si>
  <si>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</si>
  <si>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</si>
  <si>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</si>
  <si>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</si>
  <si>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</si>
  <si>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</si>
  <si>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</si>
  <si>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</si>
  <si>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</si>
  <si>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</si>
  <si>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</si>
  <si>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</si>
  <si>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</si>
  <si>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</si>
  <si>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</si>
  <si>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</si>
  <si>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</si>
  <si>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</si>
  <si>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</si>
  <si>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</si>
  <si>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</si>
  <si>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</si>
  <si>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</si>
  <si>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</si>
  <si>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</si>
  <si>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</si>
  <si>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</si>
  <si>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</si>
  <si>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</si>
  <si>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</si>
  <si>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</si>
  <si>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</si>
  <si>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</si>
  <si>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</si>
  <si>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</si>
  <si>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</si>
  <si>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</si>
  <si>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</si>
  <si>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</si>
  <si>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</si>
  <si>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</si>
  <si>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</si>
  <si>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</si>
  <si>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</si>
  <si>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</si>
  <si>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</si>
  <si>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</si>
  <si>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</si>
  <si>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</si>
  <si>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</si>
  <si>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</si>
  <si>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</si>
  <si>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</si>
  <si>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</si>
  <si>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</si>
  <si>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</si>
  <si>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</si>
  <si>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</si>
  <si>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</si>
  <si>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</si>
  <si>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</si>
  <si>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</si>
  <si>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</si>
  <si>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</si>
  <si>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</si>
  <si>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</si>
  <si>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</si>
  <si>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</si>
  <si>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</si>
  <si>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</si>
  <si>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</si>
  <si>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</si>
  <si>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</si>
  <si>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</si>
  <si>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</si>
  <si>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</si>
  <si>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</si>
  <si>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</si>
  <si>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</si>
  <si>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</si>
  <si>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</si>
  <si>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</si>
  <si>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</si>
  <si>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</si>
  <si>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</si>
  <si>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</si>
  <si>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</si>
  <si>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</si>
  <si>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</si>
  <si>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</si>
  <si>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</si>
  <si>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</si>
  <si>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</si>
  <si>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</si>
  <si>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</si>
  <si>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</si>
  <si>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</si>
  <si>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</si>
  <si>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</si>
  <si>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</si>
  <si>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</si>
  <si>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</si>
  <si>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</si>
  <si>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</si>
  <si>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</si>
  <si>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</si>
  <si>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</si>
  <si>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</si>
  <si>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</si>
  <si>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</si>
  <si>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</si>
  <si>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</si>
  <si>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</si>
  <si>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</si>
  <si>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</si>
  <si>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</si>
  <si>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</si>
  <si>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</si>
  <si>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</si>
  <si>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</si>
  <si>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</si>
  <si>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</si>
  <si>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</si>
  <si>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</si>
  <si>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</si>
  <si>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</si>
  <si>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</si>
  <si>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</si>
  <si>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</si>
  <si>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</si>
  <si>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</si>
  <si>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</si>
  <si>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</si>
  <si>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</si>
  <si>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</si>
  <si>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</si>
  <si>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</si>
  <si>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</si>
  <si>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</si>
  <si>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</si>
  <si>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</si>
  <si>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</si>
  <si>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</si>
  <si>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</si>
  <si>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</si>
  <si>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</si>
  <si>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</si>
  <si>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</si>
  <si>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</si>
  <si>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</si>
  <si>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</si>
  <si>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</si>
  <si>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</si>
  <si>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</si>
  <si>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</si>
  <si>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</si>
  <si>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</si>
  <si>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</si>
  <si>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</si>
  <si>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</si>
  <si>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</si>
  <si>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</si>
  <si>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</si>
  <si>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</si>
  <si>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</si>
  <si>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</si>
  <si>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</si>
  <si>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</si>
  <si>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</si>
  <si>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</si>
  <si>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</si>
  <si>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</si>
  <si>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</si>
  <si>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</si>
  <si>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</si>
  <si>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</si>
  <si>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</si>
  <si>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</si>
  <si>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</si>
  <si>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</si>
  <si>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</si>
  <si>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</si>
  <si>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</si>
  <si>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</si>
  <si>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</si>
  <si>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</si>
  <si>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</si>
  <si>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</si>
  <si>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</si>
  <si>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</si>
  <si>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</si>
  <si>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</si>
  <si>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</si>
  <si>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</si>
  <si>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</si>
  <si>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</si>
  <si>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</si>
  <si>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</si>
  <si>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</si>
  <si>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</si>
  <si>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</si>
  <si>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</si>
  <si>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</si>
  <si>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</si>
  <si>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</si>
  <si>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</si>
  <si>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</si>
  <si>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</si>
  <si>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</si>
  <si>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</si>
  <si>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</si>
  <si>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</si>
  <si>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</si>
  <si>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</si>
  <si>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</si>
  <si>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</si>
  <si>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</si>
  <si>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</si>
  <si>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</si>
  <si>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</si>
  <si>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</si>
  <si>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</si>
  <si>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</si>
  <si>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</si>
  <si>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</si>
  <si>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</si>
  <si>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</si>
  <si>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</si>
  <si>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</si>
  <si>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</si>
  <si>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</si>
  <si>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</si>
  <si>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</si>
  <si>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</si>
  <si>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</si>
  <si>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</si>
  <si>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</si>
  <si>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</si>
  <si>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</si>
  <si>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</si>
  <si>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</si>
  <si>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</si>
  <si>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</si>
  <si>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</si>
  <si>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</si>
  <si>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</si>
  <si>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</si>
  <si>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</si>
  <si>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</si>
  <si>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</si>
  <si>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</si>
  <si>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</si>
  <si>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</si>
  <si>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</si>
  <si>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</si>
  <si>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</si>
  <si>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</si>
  <si>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</si>
  <si>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</si>
  <si>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</si>
  <si>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</si>
  <si>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</si>
  <si>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</si>
  <si>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</si>
  <si>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</si>
  <si>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</si>
  <si>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</si>
  <si>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</si>
  <si>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</si>
  <si>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</si>
  <si>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</si>
  <si>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</si>
  <si>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</si>
  <si>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</si>
  <si>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</si>
  <si>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</si>
  <si>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</si>
  <si>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</si>
  <si>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</si>
  <si>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</si>
  <si>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</si>
  <si>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</si>
  <si>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</si>
  <si>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</si>
  <si>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</si>
  <si>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</si>
  <si>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</si>
  <si>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</si>
  <si>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</si>
  <si>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</si>
  <si>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</si>
  <si>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</si>
  <si>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</si>
  <si>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</si>
  <si>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</si>
  <si>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</si>
  <si>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</si>
  <si>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</si>
  <si>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</si>
  <si>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</si>
  <si>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</si>
  <si>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</si>
  <si>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</si>
  <si>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</si>
  <si>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</si>
  <si>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</si>
  <si>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</si>
  <si>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</si>
  <si>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</si>
  <si>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</si>
  <si>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</si>
  <si>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</si>
  <si>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</si>
  <si>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</si>
  <si>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</si>
  <si>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</si>
  <si>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</si>
  <si>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</si>
  <si>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</si>
  <si>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</si>
  <si>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</si>
  <si>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</si>
  <si>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</si>
  <si>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</si>
  <si>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</si>
  <si>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</si>
  <si>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</si>
  <si>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</si>
  <si>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</si>
  <si>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</si>
  <si>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</si>
  <si>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</si>
  <si>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</si>
  <si>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</si>
  <si>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</si>
  <si>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</si>
  <si>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</si>
  <si>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</si>
  <si>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</si>
  <si>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</si>
  <si>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</si>
  <si>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</si>
  <si>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</si>
  <si>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</si>
  <si>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</si>
  <si>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</si>
  <si>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</si>
  <si>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</si>
  <si>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</si>
  <si>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</si>
  <si>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</si>
  <si>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</si>
  <si>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</si>
  <si>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</si>
  <si>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</si>
  <si>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</si>
  <si>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</si>
  <si>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</si>
  <si>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</si>
  <si>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</si>
  <si>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</si>
  <si>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</si>
  <si>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</si>
  <si>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</si>
  <si>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</si>
  <si>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</si>
  <si>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</si>
  <si>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</si>
  <si>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</si>
  <si>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</si>
  <si>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</si>
  <si>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</si>
  <si>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</si>
  <si>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</si>
  <si>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</si>
  <si>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</si>
  <si>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</si>
  <si>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</si>
  <si>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</si>
  <si>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</si>
  <si>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</si>
  <si>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</si>
  <si>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</si>
  <si>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</si>
  <si>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</si>
  <si>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</si>
  <si>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</si>
  <si>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</si>
  <si>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</si>
  <si>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</si>
  <si>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</si>
  <si>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</si>
  <si>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</si>
  <si>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</si>
  <si>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</si>
  <si>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</si>
  <si>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</si>
  <si>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</si>
  <si>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</si>
  <si>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</si>
  <si>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</si>
  <si>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</si>
  <si>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</si>
  <si>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</si>
  <si>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</si>
  <si>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</si>
  <si>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</si>
  <si>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</si>
  <si>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</si>
  <si>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</si>
  <si>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</si>
  <si>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</si>
  <si>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</si>
  <si>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</si>
  <si>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</si>
  <si>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</si>
  <si>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</si>
  <si>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</si>
  <si>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</si>
  <si>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</si>
  <si>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</si>
  <si>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</si>
  <si>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</si>
  <si>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</si>
  <si>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</si>
  <si>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</si>
  <si>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</si>
  <si>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</si>
  <si>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</si>
  <si>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</si>
  <si>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</si>
  <si>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</si>
  <si>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</si>
  <si>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</si>
  <si>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</si>
  <si>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</si>
  <si>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</si>
  <si>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</si>
  <si>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</si>
  <si>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</si>
  <si>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</si>
  <si>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</si>
  <si>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</si>
  <si>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</si>
  <si>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</si>
  <si>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</si>
  <si>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</si>
  <si>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</si>
  <si>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</si>
  <si>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</si>
  <si>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</si>
  <si>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</si>
  <si>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</si>
  <si>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</si>
  <si>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</si>
  <si>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</si>
  <si>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</si>
  <si>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</si>
  <si>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</si>
  <si>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</si>
  <si>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</si>
  <si>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</si>
  <si>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</si>
  <si>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</si>
  <si>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</si>
  <si>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</si>
  <si>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</si>
  <si>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</si>
  <si>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</si>
  <si>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</si>
  <si>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</si>
  <si>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</si>
  <si>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</si>
  <si>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</si>
  <si>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</si>
  <si>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</si>
  <si>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</si>
  <si>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</si>
  <si>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</si>
  <si>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</si>
  <si>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</si>
  <si>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</si>
  <si>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</si>
  <si>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</si>
  <si>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</si>
  <si>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</si>
  <si>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</si>
  <si>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</si>
  <si>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</si>
  <si>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</si>
  <si>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</si>
  <si>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</si>
  <si>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</si>
  <si>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</si>
  <si>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</si>
  <si>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</si>
  <si>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</si>
  <si>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</si>
  <si>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</si>
  <si>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</si>
  <si>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</si>
  <si>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</si>
  <si>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</si>
  <si>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</si>
  <si>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</si>
  <si>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</si>
  <si>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</si>
  <si>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</si>
  <si>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</si>
  <si>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</si>
  <si>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</si>
  <si>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</si>
  <si>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</si>
  <si>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</si>
  <si>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</si>
  <si>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</si>
  <si>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</si>
  <si>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</si>
  <si>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</si>
  <si>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</si>
  <si>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</si>
  <si>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</si>
  <si>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</si>
  <si>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</si>
  <si>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</si>
  <si>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</si>
  <si>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</si>
  <si>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</si>
  <si>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</si>
  <si>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</si>
  <si>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</si>
  <si>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</si>
  <si>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</si>
  <si>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</si>
  <si>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</si>
  <si>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</si>
  <si>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</si>
  <si>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</si>
  <si>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</si>
  <si>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</si>
  <si>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</si>
  <si>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</si>
  <si>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</si>
  <si>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</si>
  <si>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</si>
  <si>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</si>
  <si>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</si>
  <si>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</si>
  <si>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</si>
  <si>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</si>
  <si>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</si>
  <si>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</si>
  <si>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</si>
  <si>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</si>
  <si>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</si>
  <si>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</si>
  <si>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</si>
  <si>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</si>
  <si>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</si>
  <si>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</si>
  <si>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</si>
  <si>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</si>
  <si>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</si>
  <si>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</si>
  <si>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</si>
  <si>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</si>
  <si>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</si>
  <si>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</si>
  <si>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</si>
  <si>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</si>
  <si>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</si>
  <si>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</si>
  <si>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</si>
  <si>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</si>
  <si>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</si>
  <si>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</si>
  <si>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</si>
  <si>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</si>
  <si>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</si>
  <si>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</si>
  <si>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</si>
  <si>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</si>
  <si>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</si>
  <si>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</si>
  <si>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</si>
  <si>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</si>
  <si>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</si>
  <si>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</si>
  <si>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</si>
  <si>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</si>
  <si>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</si>
  <si>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</si>
  <si>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</si>
  <si>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</si>
  <si>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</si>
  <si>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</si>
  <si>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</si>
  <si>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</si>
  <si>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</si>
  <si>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</si>
  <si>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</si>
  <si>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</si>
  <si>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</si>
  <si>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</si>
  <si>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</si>
  <si>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</si>
  <si>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</si>
  <si>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</si>
  <si>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</si>
  <si>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</si>
  <si>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</si>
  <si>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</si>
  <si>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</si>
  <si>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</si>
  <si>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</si>
  <si>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</si>
  <si>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</si>
  <si>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</si>
  <si>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</si>
  <si>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</si>
  <si>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</si>
  <si>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</si>
  <si>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</si>
  <si>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</si>
  <si>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</si>
  <si>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</si>
  <si>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</si>
  <si>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</si>
  <si>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</si>
  <si>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</si>
  <si>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</si>
  <si>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</si>
  <si>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</si>
  <si>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</si>
  <si>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</si>
  <si>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</si>
  <si>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</si>
  <si>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</si>
  <si>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</si>
  <si>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</si>
  <si>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</si>
  <si>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</si>
  <si>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</si>
  <si>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</si>
  <si>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</si>
  <si>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</si>
  <si>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</si>
  <si>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</si>
  <si>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</si>
  <si>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</si>
  <si>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</si>
  <si>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</si>
  <si>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</si>
  <si>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</si>
  <si>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</si>
  <si>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</si>
  <si>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</si>
  <si>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</si>
  <si>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</si>
  <si>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</si>
  <si>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</si>
  <si>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</si>
  <si>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</si>
  <si>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</si>
  <si>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</si>
  <si>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</si>
  <si>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</si>
  <si>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</si>
  <si>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</si>
  <si>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</si>
  <si>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</si>
  <si>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</si>
  <si>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</si>
  <si>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</si>
  <si>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</si>
  <si>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</si>
  <si>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</si>
  <si>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</si>
  <si>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</si>
  <si>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</si>
  <si>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</si>
  <si>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</si>
  <si>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</si>
  <si>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</si>
  <si>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</si>
  <si>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</si>
  <si>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</si>
  <si>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</si>
  <si>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</si>
  <si>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</si>
  <si>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</si>
  <si>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</si>
  <si>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</si>
  <si>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</si>
  <si>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</si>
  <si>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</si>
  <si>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</si>
  <si>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</si>
  <si>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</si>
  <si>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</si>
  <si>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</si>
  <si>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</si>
  <si>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</si>
  <si>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</si>
  <si>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</si>
  <si>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</si>
  <si>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</si>
  <si>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</si>
  <si>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</si>
  <si>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</si>
  <si>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</si>
  <si>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</si>
  <si>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</si>
  <si>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</si>
  <si>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</si>
  <si>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</si>
  <si>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</si>
  <si>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</si>
  <si>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</si>
  <si>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</si>
  <si>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</si>
  <si>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</si>
  <si>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</si>
  <si>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</si>
  <si>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</si>
  <si>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</si>
  <si>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</si>
  <si>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</si>
  <si>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</si>
  <si>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</si>
  <si>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</si>
  <si>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</si>
  <si>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</si>
  <si>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</si>
  <si>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</si>
  <si>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</si>
  <si>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</si>
  <si>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</si>
  <si>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</si>
  <si>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</si>
  <si>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</si>
  <si>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</si>
  <si>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</si>
  <si>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</si>
  <si>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</si>
  <si>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</si>
  <si>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</si>
  <si>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</si>
  <si>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</si>
  <si>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</si>
  <si>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</si>
  <si>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</si>
  <si>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</si>
  <si>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</si>
  <si>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</si>
  <si>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</si>
  <si>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</si>
  <si>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</si>
  <si>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</si>
  <si>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</si>
  <si>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</si>
  <si>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</si>
  <si>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</si>
  <si>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</si>
  <si>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</si>
  <si>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</si>
  <si>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</si>
  <si>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</si>
  <si>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</si>
  <si>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</si>
  <si>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</si>
  <si>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</si>
  <si>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</si>
  <si>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</si>
  <si>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</si>
  <si>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</si>
  <si>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</si>
  <si>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</si>
  <si>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</si>
  <si>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</si>
  <si>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</si>
  <si>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</si>
  <si>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</si>
  <si>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</si>
  <si>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</si>
  <si>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</si>
  <si>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</si>
  <si>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</si>
  <si>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</si>
  <si>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</si>
  <si>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</si>
  <si>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</si>
  <si>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</si>
  <si>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</si>
  <si>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</si>
  <si>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</si>
  <si>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</si>
  <si>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</si>
  <si>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</si>
  <si>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</si>
  <si>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</si>
  <si>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</si>
  <si>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</si>
  <si>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</si>
  <si>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</si>
  <si>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</si>
  <si>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</si>
  <si>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</si>
  <si>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</si>
  <si>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</si>
  <si>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</si>
  <si>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</si>
  <si>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</si>
  <si>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</si>
  <si>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</si>
  <si>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</si>
  <si>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</si>
  <si>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</si>
  <si>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</si>
  <si>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</si>
  <si>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</si>
  <si>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</si>
  <si>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</si>
  <si>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</si>
  <si>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</si>
  <si>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</si>
  <si>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</si>
  <si>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</si>
  <si>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</si>
  <si>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</si>
  <si>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</si>
  <si>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</si>
  <si>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</si>
  <si>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</si>
  <si>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</si>
  <si>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</si>
  <si>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</si>
  <si>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</si>
  <si>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</si>
  <si>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</si>
  <si>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</si>
  <si>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</si>
  <si>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</si>
  <si>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</si>
  <si>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</si>
  <si>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</si>
  <si>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</si>
  <si>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</si>
  <si>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</si>
  <si>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</si>
  <si>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</si>
  <si>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</si>
  <si>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</si>
  <si>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</si>
  <si>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</si>
  <si>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</si>
  <si>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</si>
  <si>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</si>
  <si>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</si>
  <si>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</si>
  <si>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</si>
  <si>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</si>
  <si>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</si>
  <si>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</si>
  <si>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</si>
  <si>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</si>
  <si>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</si>
  <si>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</si>
  <si>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</si>
  <si>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</si>
  <si>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</si>
  <si>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</si>
  <si>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</si>
  <si>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</si>
  <si>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</si>
  <si>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</si>
  <si>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</si>
  <si>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</si>
  <si>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</si>
  <si>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</si>
  <si>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</si>
  <si>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</si>
  <si>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</si>
  <si>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</si>
  <si>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</si>
  <si>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</si>
  <si>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</si>
  <si>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</si>
  <si>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</si>
  <si>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</si>
  <si>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</si>
  <si>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</si>
  <si>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</si>
  <si>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</si>
  <si>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</si>
  <si>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</si>
  <si>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</si>
  <si>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</si>
  <si>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</si>
  <si>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</si>
  <si>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</si>
  <si>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</si>
  <si>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</si>
  <si>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</si>
  <si>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</si>
  <si>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</si>
  <si>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</si>
  <si>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</si>
  <si>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</si>
  <si>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</si>
  <si>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</si>
  <si>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</si>
  <si>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</si>
  <si>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</si>
  <si>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</si>
  <si>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</si>
  <si>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</si>
  <si>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</si>
  <si>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</si>
  <si>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</si>
  <si>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</si>
  <si>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</si>
  <si>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</si>
  <si>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</si>
  <si>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</si>
  <si>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</si>
  <si>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</si>
  <si>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</si>
  <si>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</si>
  <si>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</si>
  <si>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</si>
  <si>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</si>
  <si>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</si>
  <si>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</si>
  <si>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</si>
  <si>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</si>
  <si>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</si>
  <si>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</si>
  <si>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</si>
  <si>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</si>
  <si>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</si>
  <si>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</si>
  <si>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</si>
  <si>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</si>
  <si>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</si>
  <si>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</si>
  <si>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</si>
  <si>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</si>
  <si>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</si>
  <si>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</si>
  <si>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</si>
  <si>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</si>
  <si>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</si>
  <si>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</si>
  <si>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</si>
  <si>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</si>
  <si>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</si>
  <si>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</si>
  <si>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</si>
  <si>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</si>
  <si>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</si>
  <si>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</si>
  <si>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</si>
  <si>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</si>
  <si>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</si>
  <si>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</si>
  <si>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</si>
  <si>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</si>
  <si>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</si>
  <si>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</si>
  <si>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</si>
  <si>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</si>
  <si>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</si>
  <si>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</si>
  <si>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</si>
  <si>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</si>
  <si>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</si>
  <si>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</si>
  <si>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</si>
  <si>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</si>
  <si>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</si>
  <si>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</si>
  <si>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</si>
  <si>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</si>
  <si>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</si>
  <si>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</si>
  <si>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</si>
  <si>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</si>
  <si>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</si>
  <si>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</si>
  <si>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</si>
  <si>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</si>
  <si>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</si>
  <si>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</si>
  <si>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</si>
  <si>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</si>
  <si>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</si>
  <si>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</si>
  <si>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</si>
  <si>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</si>
  <si>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</si>
  <si>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</si>
  <si>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</si>
  <si>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</si>
  <si>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</si>
  <si>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</si>
  <si>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</si>
  <si>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</si>
  <si>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</si>
  <si>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</si>
  <si>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</si>
  <si>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</si>
  <si>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</si>
  <si>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</si>
  <si>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</si>
  <si>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</si>
  <si>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</si>
  <si>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</si>
  <si>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</si>
  <si>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</si>
  <si>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</si>
  <si>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</si>
  <si>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</si>
  <si>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</si>
  <si>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</si>
  <si>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</si>
  <si>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</si>
  <si>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</si>
  <si>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</si>
  <si>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</si>
  <si>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</si>
  <si>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</si>
  <si>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</si>
  <si>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</si>
  <si>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</si>
  <si>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</si>
  <si>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</si>
  <si>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</si>
  <si>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</si>
  <si>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</si>
  <si>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</si>
  <si>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</si>
  <si>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</si>
  <si>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</si>
  <si>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</si>
  <si>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</si>
  <si>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</si>
  <si>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</si>
  <si>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</si>
  <si>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</si>
  <si>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</si>
  <si>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</si>
  <si>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</si>
  <si>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</si>
  <si>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</si>
  <si>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</si>
  <si>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</si>
  <si>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</si>
  <si>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</si>
  <si>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</si>
  <si>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</si>
  <si>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</si>
  <si>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</si>
  <si>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</si>
  <si>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</si>
  <si>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</si>
  <si>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</si>
  <si>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</si>
  <si>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</si>
  <si>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</si>
  <si>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</si>
  <si>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</si>
  <si>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</si>
  <si>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</si>
  <si>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</si>
  <si>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</si>
  <si>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</si>
  <si>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</si>
  <si>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</si>
  <si>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</si>
  <si>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</si>
  <si>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</si>
  <si>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</si>
  <si>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</si>
  <si>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</si>
  <si>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</si>
  <si>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</si>
  <si>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</si>
  <si>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</si>
  <si>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</si>
  <si>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</si>
  <si>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</si>
  <si>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</si>
  <si>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</si>
  <si>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</si>
  <si>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</si>
  <si>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</si>
  <si>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</si>
  <si>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</si>
  <si>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</si>
  <si>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</si>
  <si>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</si>
  <si>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</si>
  <si>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</si>
  <si>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</si>
  <si>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</si>
  <si>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</si>
  <si>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</si>
  <si>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</si>
  <si>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</si>
  <si>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</si>
  <si>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</si>
  <si>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</si>
  <si>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</si>
  <si>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</si>
  <si>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</si>
  <si>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</si>
  <si>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</si>
  <si>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</si>
  <si>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</si>
  <si>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</si>
  <si>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</si>
  <si>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</si>
  <si>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</si>
  <si>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</si>
  <si>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</si>
  <si>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</si>
  <si>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</si>
  <si>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</si>
  <si>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</si>
  <si>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</si>
  <si>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</si>
  <si>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</si>
  <si>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</si>
  <si>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</si>
  <si>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</si>
  <si>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</si>
  <si>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</si>
  <si>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</si>
  <si>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</si>
  <si>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</si>
  <si>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</si>
  <si>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</si>
  <si>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</si>
  <si>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</si>
  <si>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</si>
  <si>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</si>
  <si>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</si>
  <si>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</si>
  <si>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</si>
  <si>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</si>
  <si>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</si>
  <si>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</si>
  <si>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</si>
  <si>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</si>
  <si>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</si>
  <si>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</si>
  <si>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</si>
  <si>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</si>
  <si>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</si>
  <si>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</si>
  <si>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</si>
  <si>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</si>
  <si>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</si>
  <si>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</si>
  <si>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</si>
  <si>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</si>
  <si>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</si>
  <si>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</si>
  <si>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</si>
  <si>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</si>
  <si>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</si>
  <si>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</si>
  <si>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</si>
  <si>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</si>
  <si>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</si>
  <si>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</si>
  <si>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</si>
  <si>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</si>
  <si>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</si>
  <si>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</si>
  <si>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</si>
  <si>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</si>
  <si>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</si>
  <si>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</si>
  <si>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</si>
  <si>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</si>
  <si>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</si>
  <si>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</si>
  <si>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</si>
  <si>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</si>
  <si>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</si>
  <si>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</si>
  <si>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</si>
  <si>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</si>
  <si>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</si>
  <si>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</si>
  <si>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</si>
  <si>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</si>
  <si>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</si>
  <si>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</si>
  <si>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</si>
  <si>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</si>
  <si>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</si>
  <si>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</si>
  <si>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</si>
  <si>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</si>
  <si>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</si>
  <si>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</si>
  <si>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</si>
  <si>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</si>
  <si>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</si>
  <si>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</si>
  <si>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</si>
  <si>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</si>
  <si>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</si>
  <si>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</si>
  <si>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</si>
  <si>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</si>
  <si>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</si>
  <si>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</si>
  <si>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</si>
  <si>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</si>
  <si>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</si>
  <si>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</si>
  <si>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</si>
  <si>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</si>
  <si>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</si>
  <si>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</si>
  <si>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</si>
  <si>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</si>
  <si>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</si>
  <si>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</si>
  <si>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</si>
  <si>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</si>
  <si>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</si>
  <si>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</si>
  <si>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</si>
  <si>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</si>
  <si>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</si>
  <si>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</si>
  <si>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</si>
  <si>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</si>
  <si>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</si>
  <si>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</si>
  <si>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</si>
  <si>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</si>
  <si>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</si>
  <si>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</si>
  <si>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</si>
  <si>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</si>
  <si>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</si>
  <si>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</si>
  <si>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</si>
  <si>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</si>
  <si>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</si>
  <si>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</si>
  <si>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</si>
  <si>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</si>
  <si>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</si>
  <si>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</si>
  <si>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</si>
  <si>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</si>
  <si>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</si>
  <si>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</si>
  <si>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</si>
  <si>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</si>
  <si>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</si>
  <si>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</si>
  <si>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</si>
  <si>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</si>
  <si>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</si>
  <si>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</si>
  <si>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</si>
  <si>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</si>
  <si>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</si>
  <si>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</si>
  <si>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</si>
  <si>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</si>
  <si>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</si>
  <si>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</si>
  <si>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</si>
  <si>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</si>
  <si>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</si>
  <si>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</si>
  <si>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</si>
  <si>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</si>
  <si>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</si>
  <si>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</si>
  <si>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</si>
  <si>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</si>
  <si>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</si>
  <si>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</si>
  <si>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</si>
  <si>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</si>
  <si>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</si>
  <si>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</si>
  <si>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</si>
  <si>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</si>
  <si>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</si>
  <si>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</si>
  <si>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</si>
  <si>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</si>
  <si>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</si>
  <si>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</si>
  <si>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</si>
  <si>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</si>
  <si>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</si>
  <si>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</si>
  <si>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</si>
  <si>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</si>
  <si>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</si>
  <si>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</si>
  <si>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</si>
  <si>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</si>
  <si>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</si>
  <si>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</si>
  <si>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</si>
  <si>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</si>
  <si>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</si>
  <si>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</si>
  <si>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</si>
  <si>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</si>
  <si>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</si>
  <si>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</si>
  <si>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</si>
  <si>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</si>
  <si>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</si>
  <si>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</si>
  <si>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</si>
  <si>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</si>
  <si>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</si>
  <si>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</si>
  <si>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</si>
  <si>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</si>
  <si>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</si>
  <si>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</si>
  <si>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</si>
  <si>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</si>
  <si>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</si>
  <si>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</si>
  <si>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</si>
  <si>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</si>
  <si>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</si>
  <si>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</si>
  <si>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</si>
  <si>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</si>
  <si>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</si>
  <si>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</si>
  <si>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</si>
  <si>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</si>
  <si>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</si>
  <si>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</si>
  <si>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</si>
  <si>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</si>
  <si>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</si>
  <si>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</si>
  <si>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</si>
  <si>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</si>
  <si>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</si>
  <si>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</si>
  <si>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</si>
  <si>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</si>
  <si>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</si>
  <si>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</si>
  <si>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</si>
  <si>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</si>
  <si>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</si>
  <si>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</si>
  <si>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</si>
  <si>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</si>
  <si>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</si>
  <si>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</si>
  <si>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</si>
  <si>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</si>
  <si>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</si>
  <si>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</si>
  <si>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</si>
  <si>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</si>
  <si>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</si>
  <si>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</si>
  <si>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</si>
  <si>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</si>
  <si>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</si>
  <si>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</si>
  <si>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</si>
  <si>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</si>
  <si>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</si>
  <si>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</si>
  <si>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</si>
  <si>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</si>
  <si>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</si>
  <si>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</si>
  <si>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</si>
  <si>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</si>
  <si>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</si>
  <si>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</si>
  <si>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</si>
  <si>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</si>
  <si>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</si>
  <si>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</si>
  <si>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</si>
  <si>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</si>
  <si>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</si>
  <si>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</si>
  <si>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</si>
  <si>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</si>
  <si>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</si>
  <si>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</si>
  <si>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</si>
  <si>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</si>
  <si>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</si>
  <si>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</si>
  <si>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</si>
  <si>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</si>
  <si>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</si>
  <si>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</si>
  <si>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</si>
  <si>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</si>
  <si>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</si>
  <si>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</si>
  <si>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</si>
  <si>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</si>
  <si>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</si>
  <si>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</si>
  <si>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</si>
  <si>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</si>
  <si>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</si>
  <si>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</si>
  <si>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</si>
  <si>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</si>
  <si>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</si>
  <si>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</si>
  <si>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</si>
  <si>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</si>
  <si>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</si>
  <si>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</si>
  <si>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</si>
  <si>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</si>
  <si>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</si>
  <si>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</si>
  <si>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</si>
  <si>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</si>
  <si>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</si>
  <si>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</si>
  <si>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</si>
  <si>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</si>
  <si>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</si>
  <si>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</si>
  <si>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</si>
  <si>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</si>
  <si>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</si>
  <si>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</si>
  <si>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</si>
  <si>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</si>
  <si>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</si>
  <si>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</si>
  <si>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</si>
  <si>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</si>
  <si>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</si>
  <si>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</si>
  <si>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</si>
  <si>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</si>
  <si>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</si>
  <si>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</si>
  <si>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</si>
  <si>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</si>
  <si>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</si>
  <si>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</si>
  <si>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</si>
  <si>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</si>
  <si>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</si>
  <si>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</si>
  <si>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</si>
  <si>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</si>
  <si>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</si>
  <si>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</si>
  <si>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</si>
  <si>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</si>
  <si>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</si>
  <si>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</si>
  <si>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</si>
  <si>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</si>
  <si>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</si>
  <si>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</si>
  <si>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</si>
  <si>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</si>
  <si>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</si>
  <si>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</si>
  <si>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</si>
  <si>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</si>
  <si>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</si>
  <si>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</si>
  <si>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</si>
  <si>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</si>
  <si>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</si>
  <si>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</si>
  <si>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</si>
  <si>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</si>
  <si>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</si>
  <si>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</si>
  <si>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</si>
  <si>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</si>
  <si>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</si>
  <si>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</si>
  <si>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</si>
  <si>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</si>
  <si>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</si>
  <si>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</si>
  <si>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</si>
  <si>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</si>
  <si>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</si>
  <si>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</si>
  <si>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</si>
  <si>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</si>
  <si>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</si>
  <si>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</si>
  <si>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</si>
  <si>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</si>
  <si>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</si>
  <si>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</si>
  <si>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</si>
  <si>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</si>
  <si>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</si>
  <si>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</si>
  <si>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</si>
  <si>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</si>
  <si>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</si>
  <si>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</si>
  <si>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</si>
  <si>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</si>
  <si>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</si>
  <si>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</si>
  <si>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</si>
  <si>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</si>
  <si>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</si>
  <si>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</si>
  <si>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</si>
  <si>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</si>
  <si>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</si>
  <si>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</si>
  <si>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</si>
  <si>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</si>
  <si>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</si>
  <si>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</si>
  <si>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</si>
  <si>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</si>
  <si>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</si>
  <si>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</si>
  <si>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</si>
  <si>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</si>
  <si>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</si>
  <si>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</si>
  <si>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</si>
  <si>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</si>
  <si>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</si>
  <si>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</si>
  <si>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</si>
  <si>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</si>
  <si>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</si>
  <si>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</si>
  <si>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</si>
  <si>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</si>
  <si>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</si>
  <si>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</si>
  <si>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</si>
  <si>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</si>
  <si>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</si>
  <si>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</si>
  <si>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</si>
  <si>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</si>
  <si>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</si>
  <si>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</si>
  <si>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</si>
  <si>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</si>
  <si>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</si>
  <si>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</si>
  <si>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</si>
  <si>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</si>
  <si>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</si>
  <si>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</si>
  <si>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</si>
  <si>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</si>
  <si>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</si>
  <si>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</si>
  <si>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</si>
  <si>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</si>
  <si>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</si>
  <si>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</si>
  <si>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</si>
  <si>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</si>
  <si>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</si>
  <si>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</si>
  <si>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</si>
  <si>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</si>
  <si>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</si>
  <si>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</si>
  <si>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</si>
  <si>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</si>
  <si>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</si>
  <si>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</si>
  <si>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</si>
  <si>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</si>
  <si>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</si>
  <si>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</si>
  <si>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</si>
  <si>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</si>
  <si>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</si>
  <si>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</si>
  <si>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</si>
  <si>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</si>
  <si>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</si>
  <si>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</si>
  <si>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</si>
  <si>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</si>
  <si>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</si>
  <si>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</si>
  <si>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</si>
  <si>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</si>
  <si>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</si>
  <si>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</si>
  <si>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</si>
  <si>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</si>
  <si>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</si>
  <si>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</si>
  <si>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</si>
  <si>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</si>
  <si>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</si>
  <si>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</si>
  <si>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</si>
  <si>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</si>
  <si>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</si>
  <si>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</si>
  <si>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</si>
  <si>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</si>
  <si>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</si>
  <si>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</si>
  <si>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</si>
  <si>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</si>
  <si>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</si>
  <si>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</si>
  <si>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</si>
  <si>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</si>
  <si>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</si>
  <si>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</si>
  <si>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</si>
  <si>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</si>
  <si>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</si>
  <si>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</si>
  <si>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</si>
  <si>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</si>
  <si>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</si>
  <si>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</si>
  <si>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</si>
  <si>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</si>
  <si>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</si>
  <si>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</si>
  <si>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</si>
  <si>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</si>
  <si>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</si>
  <si>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</si>
  <si>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</si>
  <si>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</si>
  <si>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</si>
  <si>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</si>
  <si>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</si>
  <si>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</si>
  <si>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</si>
  <si>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</si>
  <si>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</si>
  <si>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</si>
  <si>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</si>
  <si>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</si>
  <si>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</si>
  <si>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</si>
  <si>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</si>
  <si>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</si>
  <si>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</si>
  <si>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</si>
  <si>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</si>
  <si>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</si>
  <si>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</si>
  <si>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</si>
  <si>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</si>
  <si>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</si>
  <si>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</si>
  <si>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</si>
  <si>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</si>
  <si>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</si>
  <si>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</si>
  <si>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</si>
  <si>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</si>
  <si>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</si>
  <si>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</si>
  <si>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</si>
  <si>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</si>
  <si>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</si>
  <si>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</si>
  <si>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</si>
  <si>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</si>
  <si>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</si>
  <si>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</si>
  <si>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</si>
  <si>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</si>
  <si>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</si>
  <si>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</si>
  <si>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</si>
  <si>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</si>
  <si>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</si>
  <si>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</si>
  <si>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</si>
  <si>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</si>
  <si>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</si>
  <si>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</si>
  <si>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</si>
  <si>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</si>
  <si>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</si>
  <si>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</si>
  <si>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</si>
  <si>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</si>
  <si>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</si>
  <si>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</si>
  <si>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</si>
  <si>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</si>
  <si>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</si>
  <si>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</si>
  <si>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</si>
  <si>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</si>
  <si>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</si>
  <si>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</si>
  <si>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</si>
  <si>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</si>
  <si>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</si>
  <si>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</si>
  <si>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</si>
  <si>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</si>
  <si>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</si>
  <si>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</si>
  <si>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</si>
  <si>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</si>
  <si>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</si>
  <si>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</si>
  <si>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</si>
  <si>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</si>
  <si>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</si>
  <si>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</si>
  <si>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</si>
  <si>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</si>
  <si>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</si>
  <si>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</si>
  <si>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</si>
  <si>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</si>
  <si>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</si>
  <si>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</si>
  <si>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</si>
  <si>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</si>
  <si>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</si>
  <si>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</si>
  <si>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</si>
  <si>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</si>
  <si>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</si>
  <si>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</si>
  <si>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</si>
  <si>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</si>
  <si>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</si>
  <si>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</si>
  <si>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</si>
  <si>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</si>
  <si>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</si>
  <si>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</si>
  <si>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</si>
  <si>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</si>
  <si>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</si>
  <si>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</si>
  <si>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</si>
  <si>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</si>
  <si>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</si>
  <si>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</si>
  <si>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</si>
  <si>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</si>
  <si>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</si>
  <si>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</si>
  <si>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</si>
  <si>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</si>
  <si>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</si>
  <si>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</si>
  <si>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</si>
  <si>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</si>
  <si>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</si>
  <si>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</si>
  <si>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</si>
  <si>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</si>
  <si>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</si>
  <si>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</si>
  <si>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</si>
  <si>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</si>
  <si>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</si>
  <si>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</si>
  <si>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</si>
  <si>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</si>
  <si>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</si>
  <si>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</si>
  <si>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</si>
  <si>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</si>
  <si>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</si>
  <si>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</si>
  <si>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</si>
  <si>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</si>
  <si>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</si>
  <si>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</si>
  <si>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</si>
  <si>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</si>
  <si>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</si>
  <si>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</si>
  <si>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</si>
  <si>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</si>
  <si>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</si>
  <si>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</si>
  <si>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</si>
  <si>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</si>
  <si>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</si>
  <si>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</si>
  <si>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</si>
  <si>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</si>
  <si>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</si>
  <si>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</si>
  <si>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</si>
  <si>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</si>
  <si>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</si>
  <si>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</si>
  <si>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</si>
  <si>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</si>
  <si>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</si>
  <si>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</si>
  <si>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</si>
  <si>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</si>
  <si>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</si>
  <si>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</si>
  <si>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</si>
  <si>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</si>
  <si>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</si>
  <si>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</si>
  <si>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</si>
  <si>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</si>
  <si>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</si>
  <si>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</si>
  <si>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</si>
  <si>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</si>
  <si>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</si>
  <si>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</si>
  <si>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</si>
  <si>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</si>
  <si>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</si>
  <si>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</si>
  <si>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</si>
  <si>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</si>
  <si>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</si>
  <si>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</si>
  <si>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</si>
  <si>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</si>
  <si>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</si>
  <si>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</si>
  <si>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</si>
  <si>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</si>
  <si>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</si>
  <si>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</si>
  <si>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</si>
  <si>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</si>
  <si>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</si>
  <si>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</si>
  <si>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</si>
  <si>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</si>
  <si>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</si>
  <si>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</si>
  <si>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</si>
  <si>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</si>
  <si>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</si>
  <si>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</si>
  <si>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</si>
  <si>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</si>
  <si>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</si>
  <si>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</si>
  <si>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</si>
  <si>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</si>
  <si>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</si>
  <si>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</si>
  <si>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</si>
  <si>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</si>
  <si>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</si>
  <si>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</si>
  <si>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</si>
  <si>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</si>
  <si>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</si>
  <si>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</si>
  <si>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</si>
  <si>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</si>
  <si>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</si>
  <si>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</si>
  <si>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</si>
  <si>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</si>
  <si>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</si>
  <si>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</si>
  <si>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</si>
  <si>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</si>
  <si>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</si>
  <si>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</si>
  <si>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</si>
  <si>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</si>
  <si>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</si>
  <si>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</si>
  <si>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</si>
  <si>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</si>
  <si>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</si>
  <si>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</si>
  <si>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</si>
  <si>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</si>
  <si>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</si>
  <si>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</si>
  <si>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</si>
  <si>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</si>
  <si>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</si>
  <si>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</si>
  <si>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</si>
  <si>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</si>
  <si>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</si>
  <si>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</si>
  <si>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</si>
  <si>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</si>
  <si>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</si>
  <si>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</si>
  <si>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</si>
  <si>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</si>
  <si>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</si>
  <si>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</si>
  <si>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</si>
  <si>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</si>
  <si>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</si>
  <si>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</si>
  <si>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</si>
  <si>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</si>
  <si>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</si>
  <si>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</si>
  <si>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</si>
  <si>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</si>
  <si>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</si>
  <si>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</si>
  <si>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</si>
  <si>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</si>
  <si>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</si>
  <si>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</si>
  <si>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</si>
  <si>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</si>
  <si>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</si>
  <si>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</si>
  <si>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</si>
  <si>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</si>
  <si>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</si>
  <si>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</si>
  <si>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</si>
  <si>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</si>
  <si>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</si>
  <si>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</si>
  <si>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</si>
  <si>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</si>
  <si>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</si>
  <si>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</si>
  <si>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</si>
  <si>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</si>
  <si>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</si>
  <si>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</si>
  <si>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</si>
  <si>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</si>
  <si>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</si>
  <si>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</si>
  <si>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</si>
  <si>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</si>
  <si>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</si>
  <si>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</si>
  <si>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</si>
  <si>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</si>
  <si>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</si>
  <si>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</si>
  <si>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</si>
  <si>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</si>
  <si>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</si>
  <si>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</si>
  <si>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</si>
  <si>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</si>
  <si>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</si>
  <si>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</si>
  <si>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</si>
  <si>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</si>
  <si>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</si>
  <si>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</si>
  <si>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</si>
  <si>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</si>
  <si>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</si>
  <si>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</si>
  <si>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</si>
  <si>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</si>
  <si>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</si>
  <si>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</si>
  <si>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</si>
  <si>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</si>
  <si>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</si>
  <si>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</si>
  <si>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</si>
  <si>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</si>
  <si>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</si>
  <si>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</si>
  <si>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</si>
  <si>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</si>
  <si>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</si>
  <si>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</si>
  <si>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</si>
  <si>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</si>
  <si>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</si>
  <si>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</si>
  <si>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</si>
  <si>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</si>
  <si>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</si>
  <si>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</si>
  <si>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</si>
  <si>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</si>
  <si>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</si>
  <si>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</si>
  <si>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</si>
  <si>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</si>
  <si>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</si>
  <si>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</si>
  <si>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</si>
  <si>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</si>
  <si>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</si>
  <si>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</si>
  <si>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</si>
  <si>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</si>
  <si>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</si>
  <si>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</si>
  <si>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</si>
  <si>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</si>
  <si>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</si>
  <si>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</si>
  <si>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</si>
  <si>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</si>
  <si>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</si>
  <si>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</si>
  <si>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</si>
  <si>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</si>
  <si>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</si>
  <si>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</si>
  <si>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</si>
  <si>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</si>
  <si>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</si>
  <si>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</si>
  <si>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</si>
  <si>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</si>
  <si>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</si>
  <si>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</si>
  <si>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</si>
  <si>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</si>
  <si>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</si>
  <si>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</si>
  <si>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</si>
  <si>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</si>
  <si>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</si>
  <si>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</si>
  <si>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</si>
  <si>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</si>
  <si>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</si>
  <si>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</si>
  <si>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</si>
  <si>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</si>
  <si>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</si>
  <si>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</si>
  <si>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</si>
  <si>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</si>
  <si>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</si>
  <si>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</si>
  <si>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</si>
  <si>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</si>
  <si>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</si>
  <si>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</si>
  <si>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</si>
  <si>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</si>
  <si>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</si>
  <si>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</si>
  <si>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</si>
  <si>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</si>
  <si>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</si>
  <si>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</si>
  <si>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</si>
  <si>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</si>
  <si>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</si>
  <si>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</si>
  <si>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</si>
  <si>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</si>
  <si>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</si>
  <si>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</si>
  <si>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</si>
  <si>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</si>
  <si>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</si>
  <si>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</si>
  <si>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</si>
  <si>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</si>
  <si>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</si>
  <si>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</si>
  <si>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</si>
  <si>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</si>
  <si>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</si>
  <si>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</si>
  <si>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</si>
  <si>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</si>
  <si>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</si>
  <si>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</si>
  <si>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</si>
  <si>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</si>
  <si>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</si>
  <si>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</si>
  <si>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</si>
  <si>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</si>
  <si>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</si>
  <si>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</si>
  <si>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</si>
  <si>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</si>
  <si>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</si>
  <si>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</si>
  <si>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</si>
  <si>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</si>
  <si>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</si>
  <si>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</si>
  <si>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</si>
  <si>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</si>
  <si>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</si>
  <si>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</si>
  <si>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</si>
  <si>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</si>
  <si>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</si>
  <si>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</si>
  <si>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</si>
  <si>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</si>
  <si>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</si>
  <si>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</si>
  <si>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</si>
  <si>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</si>
  <si>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</si>
  <si>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</si>
  <si>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</si>
  <si>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</si>
  <si>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</si>
  <si>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</si>
  <si>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</si>
  <si>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</si>
  <si>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</si>
  <si>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</si>
  <si>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</si>
  <si>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</si>
  <si>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</si>
  <si>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</si>
  <si>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</si>
  <si>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</si>
  <si>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</si>
  <si>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</si>
  <si>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</si>
  <si>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</si>
  <si>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</si>
  <si>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</si>
  <si>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</si>
  <si>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</si>
  <si>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</si>
  <si>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</si>
  <si>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</si>
  <si>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</si>
  <si>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</si>
  <si>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</si>
  <si>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</si>
  <si>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</si>
  <si>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</si>
  <si>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</si>
  <si>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</si>
  <si>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</si>
  <si>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</si>
  <si>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</si>
  <si>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</si>
  <si>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</si>
  <si>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</si>
  <si>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</si>
  <si>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</si>
  <si>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</si>
  <si>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</si>
  <si>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</si>
  <si>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</si>
  <si>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</si>
  <si>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</si>
  <si>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</si>
  <si>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</si>
  <si>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</si>
  <si>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</si>
  <si>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</si>
  <si>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</si>
  <si>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</si>
  <si>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</si>
  <si>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</si>
  <si>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</si>
  <si>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</si>
  <si>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</si>
  <si>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</si>
  <si>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</si>
  <si>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</si>
  <si>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</si>
  <si>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</si>
  <si>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</si>
  <si>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</si>
  <si>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</si>
  <si>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</si>
  <si>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</si>
  <si>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</si>
  <si>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</si>
  <si>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</si>
  <si>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</si>
  <si>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</si>
  <si>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</si>
  <si>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</si>
  <si>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</si>
  <si>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</si>
  <si>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</si>
  <si>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</si>
  <si>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</si>
  <si>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</si>
  <si>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</si>
  <si>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</si>
  <si>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</si>
  <si>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</si>
  <si>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</si>
  <si>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</si>
  <si>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</si>
  <si>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</si>
  <si>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</si>
  <si>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</si>
  <si>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</si>
  <si>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</si>
  <si>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</si>
  <si>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</si>
  <si>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</si>
  <si>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</si>
  <si>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</si>
  <si>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</si>
  <si>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</si>
  <si>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</si>
  <si>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</si>
  <si>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</si>
  <si>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</si>
  <si>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</si>
  <si>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</si>
  <si>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</si>
  <si>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</si>
  <si>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</si>
  <si>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</si>
  <si>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</si>
  <si>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</si>
  <si>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</si>
  <si>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</si>
  <si>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</si>
  <si>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</si>
  <si>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</si>
  <si>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</si>
  <si>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</si>
  <si>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</si>
  <si>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</si>
  <si>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</si>
  <si>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</si>
  <si>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</si>
  <si>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</si>
  <si>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</si>
  <si>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</si>
  <si>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</si>
  <si>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</si>
  <si>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</si>
  <si>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</si>
  <si>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</si>
  <si>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</si>
  <si>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</si>
  <si>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</si>
  <si>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</si>
  <si>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</si>
  <si>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</si>
  <si>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</si>
  <si>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</si>
  <si>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</si>
  <si>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</si>
  <si>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</si>
  <si>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</si>
  <si>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</si>
  <si>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</si>
  <si>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</si>
  <si>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</si>
  <si>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</si>
  <si>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</si>
  <si>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</si>
  <si>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</si>
  <si>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</si>
  <si>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</si>
  <si>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</si>
  <si>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</si>
  <si>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</si>
  <si>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</si>
  <si>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</si>
  <si>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</si>
  <si>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</si>
  <si>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</si>
  <si>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</si>
  <si>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</si>
  <si>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</si>
  <si>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</si>
  <si>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</si>
  <si>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</si>
  <si>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</si>
  <si>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</si>
  <si>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</si>
  <si>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</si>
  <si>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</si>
  <si>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</si>
  <si>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</si>
  <si>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</si>
  <si>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</si>
  <si>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</si>
  <si>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</si>
  <si>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</si>
  <si>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</si>
  <si>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</si>
  <si>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</si>
  <si>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</si>
  <si>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</si>
  <si>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</si>
  <si>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</si>
  <si>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</si>
  <si>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</si>
  <si>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</si>
  <si>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</si>
  <si>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</si>
  <si>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</si>
  <si>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</si>
  <si>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</si>
  <si>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</si>
  <si>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</si>
  <si>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</si>
  <si>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</si>
  <si>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</si>
  <si>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</si>
  <si>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</si>
  <si>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</si>
  <si>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</si>
  <si>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</si>
  <si>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</si>
  <si>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</si>
  <si>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</si>
  <si>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</si>
  <si>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</si>
  <si>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</si>
  <si>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</si>
  <si>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</si>
  <si>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</si>
  <si>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</si>
  <si>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</si>
  <si>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</si>
  <si>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</si>
  <si>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</si>
  <si>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</si>
  <si>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</si>
  <si>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</si>
  <si>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</si>
  <si>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</si>
  <si>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</si>
  <si>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</si>
  <si>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</si>
  <si>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</si>
  <si>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</si>
  <si>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</si>
  <si>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</si>
  <si>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</si>
  <si>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</si>
  <si>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</si>
  <si>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</si>
  <si>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</si>
  <si>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</si>
  <si>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</si>
  <si>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</si>
  <si>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</si>
  <si>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</si>
  <si>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</si>
  <si>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</si>
  <si>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</si>
  <si>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</si>
  <si>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</si>
  <si>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</si>
  <si>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</si>
  <si>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</si>
  <si>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</si>
  <si>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</si>
  <si>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</si>
  <si>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</si>
  <si>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</si>
  <si>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</si>
  <si>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</si>
  <si>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</si>
  <si>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</si>
  <si>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</si>
  <si>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</si>
  <si>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</si>
  <si>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</si>
  <si>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</si>
  <si>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</si>
  <si>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</si>
  <si>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</si>
  <si>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</si>
  <si>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</si>
  <si>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</si>
  <si>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</si>
  <si>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</si>
  <si>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</si>
  <si>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</si>
  <si>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</si>
  <si>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</si>
  <si>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</si>
  <si>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</si>
  <si>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</si>
  <si>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</si>
  <si>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</si>
  <si>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</si>
  <si>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</si>
  <si>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</si>
  <si>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</si>
  <si>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</si>
  <si>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</si>
  <si>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</si>
  <si>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</si>
  <si>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</si>
  <si>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</si>
  <si>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</si>
  <si>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</si>
  <si>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</si>
  <si>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</si>
  <si>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</si>
  <si>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</si>
  <si>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</si>
  <si>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</si>
  <si>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</si>
  <si>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</si>
  <si>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</si>
  <si>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</si>
  <si>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</si>
  <si>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</si>
  <si>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</si>
  <si>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</si>
  <si>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</si>
  <si>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</si>
  <si>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</si>
  <si>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</si>
  <si>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</si>
  <si>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</si>
  <si>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</si>
  <si>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</si>
  <si>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</si>
  <si>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</si>
  <si>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</si>
  <si>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</si>
  <si>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</si>
  <si>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</si>
  <si>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</si>
  <si>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</si>
  <si>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</si>
  <si>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</si>
  <si>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</si>
  <si>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</si>
  <si>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</si>
  <si>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</si>
  <si>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</si>
  <si>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</si>
  <si>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</si>
  <si>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</si>
  <si>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</si>
  <si>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</si>
  <si>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</si>
  <si>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</si>
  <si>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</si>
  <si>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</si>
  <si>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</si>
  <si>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</si>
  <si>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</si>
  <si>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</si>
  <si>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</si>
  <si>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</si>
  <si>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</si>
  <si>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</si>
  <si>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</si>
  <si>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</si>
  <si>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</si>
  <si>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</si>
  <si>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</si>
  <si>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</si>
  <si>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</si>
  <si>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</si>
  <si>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</si>
  <si>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</si>
  <si>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</si>
  <si>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</si>
  <si>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</si>
  <si>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</si>
  <si>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</si>
  <si>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</si>
  <si>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</si>
  <si>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</si>
  <si>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</si>
  <si>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</si>
  <si>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</si>
  <si>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</si>
  <si>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</si>
  <si>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</si>
  <si>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</si>
  <si>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</si>
  <si>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</si>
  <si>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</si>
  <si>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</si>
  <si>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</si>
  <si>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</si>
  <si>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</si>
  <si>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</si>
  <si>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</si>
  <si>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</si>
  <si>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</si>
  <si>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</si>
  <si>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</si>
  <si>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</si>
  <si>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</si>
  <si>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</si>
  <si>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</si>
  <si>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</si>
  <si>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</si>
  <si>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</si>
  <si>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</si>
  <si>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</si>
  <si>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</si>
  <si>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</si>
  <si>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</si>
  <si>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</si>
  <si>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</si>
  <si>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</si>
  <si>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</si>
  <si>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</si>
  <si>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</si>
  <si>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</si>
  <si>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</si>
  <si>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</si>
  <si>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</si>
  <si>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</si>
  <si>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</si>
  <si>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</si>
  <si>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</si>
  <si>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</si>
  <si>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</si>
  <si>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</si>
  <si>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</si>
  <si>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</si>
  <si>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</si>
  <si>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</si>
  <si>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</si>
  <si>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</si>
  <si>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</si>
  <si>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</si>
  <si>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</si>
  <si>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</si>
  <si>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</si>
  <si>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</si>
  <si>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</si>
  <si>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</si>
  <si>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</si>
  <si>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</si>
  <si>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</si>
  <si>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</si>
  <si>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</si>
  <si>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</si>
  <si>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</si>
  <si>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</si>
  <si>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</si>
  <si>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</si>
  <si>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</si>
  <si>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</si>
  <si>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</si>
  <si>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</si>
  <si>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</si>
  <si>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</si>
  <si>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</si>
  <si>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</si>
  <si>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</si>
  <si>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</si>
  <si>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</si>
  <si>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</si>
  <si>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</si>
  <si>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</si>
  <si>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</si>
  <si>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</si>
  <si>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</si>
  <si>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</si>
  <si>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</si>
  <si>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</si>
  <si>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</si>
  <si>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</si>
  <si>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</si>
  <si>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</si>
  <si>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</si>
  <si>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</si>
  <si>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</si>
  <si>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</si>
  <si>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</si>
  <si>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</si>
  <si>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</si>
  <si>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</si>
  <si>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</si>
  <si>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</si>
  <si>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</si>
  <si>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</si>
  <si>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</si>
  <si>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</si>
  <si>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</si>
  <si>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</si>
  <si>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</si>
  <si>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</si>
  <si>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</si>
  <si>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</si>
  <si>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</si>
  <si>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</si>
  <si>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</si>
  <si>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</si>
  <si>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</si>
  <si>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</si>
  <si>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</si>
  <si>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</si>
  <si>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</si>
  <si>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</si>
  <si>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</si>
  <si>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</si>
  <si>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</si>
  <si>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</si>
  <si>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</si>
  <si>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</si>
  <si>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</si>
  <si>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</si>
  <si>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</si>
  <si>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</si>
  <si>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</si>
  <si>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</si>
  <si>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</si>
  <si>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</si>
  <si>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</si>
  <si>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</si>
  <si>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</si>
  <si>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</si>
  <si>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</si>
  <si>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</si>
  <si>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</si>
  <si>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</si>
  <si>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</si>
  <si>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</si>
  <si>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</si>
  <si>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</si>
  <si>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</si>
  <si>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</si>
  <si>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</si>
  <si>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</si>
  <si>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</si>
  <si>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</si>
  <si>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</si>
  <si>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</si>
  <si>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</si>
  <si>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</si>
  <si>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</si>
  <si>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</si>
  <si>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</si>
  <si>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</si>
  <si>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</si>
  <si>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</si>
  <si>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</si>
  <si>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</si>
  <si>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</si>
  <si>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</si>
  <si>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</si>
  <si>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</si>
  <si>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</si>
  <si>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</si>
  <si>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</si>
  <si>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</si>
  <si>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</si>
  <si>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</si>
  <si>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</si>
  <si>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</si>
  <si>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</si>
  <si>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</si>
  <si>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</si>
  <si>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</si>
  <si>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</si>
  <si>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</si>
  <si>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</si>
  <si>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</si>
  <si>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</si>
  <si>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</si>
  <si>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</si>
  <si>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</si>
  <si>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</si>
  <si>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</si>
  <si>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</si>
  <si>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</si>
  <si>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</si>
  <si>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</si>
  <si>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</si>
  <si>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</si>
  <si>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</si>
  <si>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</si>
  <si>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</si>
  <si>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</si>
  <si>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</si>
  <si>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</si>
  <si>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</si>
  <si>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</si>
  <si>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</si>
  <si>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</si>
  <si>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</si>
  <si>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</si>
  <si>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</si>
  <si>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</si>
  <si>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</si>
  <si>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</si>
  <si>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</si>
  <si>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</si>
  <si>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</si>
  <si>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</si>
  <si>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</si>
  <si>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</si>
  <si>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</si>
  <si>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</si>
  <si>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</si>
  <si>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</si>
  <si>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</si>
  <si>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</si>
  <si>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</si>
  <si>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</si>
  <si>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</si>
  <si>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</si>
  <si>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</si>
  <si>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</si>
  <si>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</si>
  <si>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</si>
  <si>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</si>
  <si>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</si>
  <si>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</si>
  <si>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</si>
  <si>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</si>
  <si>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</si>
  <si>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</si>
  <si>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</si>
  <si>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</si>
  <si>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</si>
  <si>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</si>
  <si>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</si>
  <si>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</si>
  <si>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</si>
  <si>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</si>
  <si>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</si>
  <si>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</si>
  <si>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</si>
  <si>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</si>
  <si>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</si>
  <si>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</si>
  <si>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</si>
  <si>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</si>
  <si>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</si>
  <si>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</si>
  <si>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</si>
  <si>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</si>
  <si>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</si>
  <si>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</si>
  <si>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</si>
  <si>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</si>
  <si>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</si>
  <si>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</si>
  <si>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</si>
  <si>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</si>
  <si>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</si>
  <si>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</si>
  <si>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</si>
  <si>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</si>
  <si>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</si>
  <si>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</si>
  <si>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</si>
  <si>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</si>
  <si>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</si>
  <si>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</si>
  <si>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</si>
  <si>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</si>
  <si>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</si>
  <si>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</si>
  <si>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</si>
  <si>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</si>
  <si>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</si>
  <si>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</si>
  <si>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</si>
  <si>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</si>
  <si>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</si>
  <si>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</si>
  <si>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</si>
  <si>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</si>
  <si>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</si>
  <si>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</si>
  <si>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</si>
  <si>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</si>
  <si>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</si>
  <si>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</si>
  <si>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</si>
  <si>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</si>
  <si>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</si>
  <si>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</si>
  <si>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</si>
  <si>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</si>
  <si>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</si>
  <si>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</si>
  <si>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</si>
  <si>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</si>
  <si>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</si>
  <si>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</si>
  <si>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</si>
  <si>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</si>
  <si>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</si>
  <si>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</si>
  <si>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</si>
  <si>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</si>
  <si>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</si>
  <si>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</si>
  <si>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</si>
  <si>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</si>
  <si>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</si>
  <si>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</si>
  <si>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</si>
  <si>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</si>
  <si>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</si>
  <si>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</si>
  <si>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</si>
  <si>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</si>
  <si>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</si>
  <si>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</si>
  <si>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</si>
  <si>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</si>
  <si>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</si>
  <si>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</si>
  <si>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</si>
  <si>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</si>
  <si>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</si>
  <si>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</si>
  <si>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</si>
  <si>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</si>
  <si>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</si>
  <si>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</si>
  <si>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</si>
  <si>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</si>
  <si>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</si>
  <si>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</si>
  <si>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</si>
  <si>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</si>
  <si>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</si>
  <si>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</si>
  <si>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</si>
  <si>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</si>
  <si>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</si>
  <si>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</si>
  <si>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</si>
  <si>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</si>
  <si>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</si>
  <si>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</si>
  <si>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</si>
  <si>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</si>
  <si>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</si>
  <si>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</si>
  <si>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</si>
  <si>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</si>
  <si>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</si>
  <si>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</si>
  <si>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</si>
  <si>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</si>
  <si>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</si>
  <si>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</si>
  <si>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</si>
  <si>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</si>
  <si>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</si>
  <si>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</si>
  <si>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</si>
  <si>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</si>
  <si>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</si>
  <si>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</si>
  <si>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</si>
  <si>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</si>
  <si>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</si>
  <si>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</si>
  <si>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</si>
  <si>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</si>
  <si>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</si>
  <si>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</si>
  <si>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</si>
  <si>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</si>
  <si>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</si>
  <si>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</si>
  <si>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</si>
  <si>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</si>
  <si>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</si>
  <si>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</si>
  <si>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</si>
  <si>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</si>
  <si>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</si>
  <si>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</si>
  <si>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</si>
  <si>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</si>
  <si>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</si>
  <si>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</si>
  <si>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</si>
  <si>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</si>
  <si>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</si>
  <si>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</si>
  <si>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</si>
  <si>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</si>
  <si>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</si>
  <si>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</si>
  <si>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</si>
  <si>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</si>
  <si>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</si>
  <si>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</si>
  <si>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</si>
  <si>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</si>
  <si>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</si>
  <si>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</si>
  <si>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</si>
  <si>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</si>
  <si>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</si>
  <si>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</si>
  <si>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</si>
  <si>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</si>
  <si>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</si>
  <si>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</si>
  <si>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</si>
  <si>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</si>
  <si>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</si>
  <si>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</si>
  <si>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</si>
  <si>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</si>
  <si>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</si>
  <si>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</si>
  <si>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</si>
  <si>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</si>
  <si>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</si>
  <si>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</si>
  <si>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</si>
  <si>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</si>
  <si>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</si>
  <si>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</si>
  <si>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</si>
  <si>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</si>
  <si>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</si>
  <si>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</si>
  <si>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</si>
  <si>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</si>
  <si>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</si>
  <si>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</si>
  <si>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</si>
  <si>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</si>
  <si>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</si>
  <si>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</si>
  <si>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</si>
  <si>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</si>
  <si>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</si>
  <si>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</si>
  <si>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</si>
  <si>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</si>
  <si>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</si>
  <si>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</si>
  <si>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</si>
  <si>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</si>
  <si>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</si>
  <si>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</si>
  <si>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</si>
  <si>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</si>
  <si>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</si>
  <si>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</si>
  <si>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</si>
  <si>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</si>
  <si>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</si>
  <si>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</si>
  <si>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</si>
  <si>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</si>
  <si>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</si>
  <si>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</si>
  <si>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</si>
  <si>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</si>
  <si>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</si>
  <si>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</si>
  <si>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</si>
  <si>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</si>
  <si>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</si>
  <si>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</si>
  <si>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</si>
  <si>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</si>
  <si>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</si>
  <si>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</si>
  <si>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</si>
  <si>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</si>
  <si>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</si>
  <si>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</si>
  <si>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</si>
  <si>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</si>
  <si>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</si>
  <si>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</si>
  <si>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</si>
  <si>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</si>
  <si>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</si>
  <si>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</si>
  <si>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</si>
  <si>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</si>
  <si>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</si>
  <si>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</si>
  <si>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</si>
  <si>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</si>
  <si>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</si>
  <si>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</si>
  <si>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</si>
  <si>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</si>
  <si>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</si>
  <si>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</si>
  <si>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</si>
  <si>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</si>
  <si>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</si>
  <si>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</si>
  <si>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</si>
  <si>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</si>
  <si>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</si>
  <si>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</si>
  <si>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</si>
  <si>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</si>
  <si>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</si>
  <si>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</si>
  <si>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</si>
  <si>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</si>
  <si>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</si>
  <si>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</si>
  <si>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</si>
  <si>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</si>
  <si>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</si>
  <si>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</si>
  <si>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</si>
  <si>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</si>
  <si>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</si>
  <si>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</si>
  <si>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</si>
  <si>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</si>
  <si>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</si>
  <si>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</si>
  <si>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</si>
  <si>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</si>
  <si>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</si>
  <si>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</si>
  <si>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</si>
  <si>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</si>
  <si>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</si>
  <si>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</si>
  <si>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</si>
  <si>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</si>
  <si>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</si>
  <si>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</si>
  <si>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</si>
  <si>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</si>
  <si>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</si>
  <si>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</si>
  <si>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</si>
  <si>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</si>
  <si>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</si>
  <si>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</si>
  <si>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</si>
  <si>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</si>
  <si>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</si>
  <si>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</si>
  <si>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</si>
  <si>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</si>
  <si>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</si>
  <si>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</si>
  <si>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</si>
  <si>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</si>
  <si>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</si>
  <si>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</si>
  <si>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</si>
  <si>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</si>
  <si>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</si>
  <si>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</si>
  <si>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</si>
  <si>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</si>
  <si>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</si>
  <si>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</si>
  <si>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</si>
  <si>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</si>
  <si>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</si>
  <si>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</si>
  <si>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</si>
  <si>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</si>
  <si>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</si>
  <si>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</si>
  <si>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</si>
  <si>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</si>
  <si>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</si>
  <si>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</si>
  <si>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</si>
  <si>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</si>
  <si>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</si>
  <si>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</si>
  <si>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</si>
  <si>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</si>
  <si>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</si>
  <si>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</si>
  <si>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</si>
  <si>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</si>
  <si>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</si>
  <si>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</si>
  <si>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</si>
  <si>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</si>
  <si>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</si>
  <si>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</si>
  <si>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</si>
  <si>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</si>
  <si>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</si>
  <si>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</si>
  <si>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</si>
  <si>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</si>
  <si>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</si>
  <si>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</si>
  <si>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</si>
  <si>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</si>
  <si>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</si>
  <si>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</si>
  <si>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</si>
  <si>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</si>
  <si>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</si>
  <si>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</si>
  <si>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</si>
  <si>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</si>
  <si>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</si>
  <si>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</si>
  <si>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</si>
  <si>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</si>
  <si>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</si>
  <si>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</si>
  <si>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</si>
  <si>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</si>
  <si>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</si>
  <si>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</si>
  <si>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</si>
  <si>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</si>
  <si>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</si>
  <si>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</si>
  <si>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</si>
  <si>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</si>
  <si>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</si>
  <si>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</si>
  <si>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</si>
  <si>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</si>
  <si>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</si>
  <si>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</si>
  <si>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</si>
  <si>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</si>
  <si>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</si>
  <si>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</si>
  <si>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</si>
  <si>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</si>
  <si>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</si>
  <si>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</si>
  <si>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</si>
  <si>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</si>
  <si>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</si>
  <si>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</si>
  <si>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</si>
  <si>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</si>
  <si>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</si>
  <si>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</si>
  <si>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</si>
  <si>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</si>
  <si>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</si>
  <si>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</si>
  <si>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</si>
  <si>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</si>
  <si>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</si>
  <si>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</si>
  <si>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</si>
  <si>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</si>
  <si>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</si>
  <si>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</si>
  <si>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</si>
  <si>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</si>
  <si>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</si>
  <si>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</si>
  <si>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</si>
  <si>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</si>
  <si>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</si>
  <si>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</si>
  <si>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</si>
  <si>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</si>
  <si>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</si>
  <si>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</si>
  <si>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</si>
  <si>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</si>
  <si>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</si>
  <si>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</si>
  <si>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</si>
  <si>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</si>
  <si>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</si>
  <si>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</si>
  <si>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</si>
  <si>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</si>
  <si>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</si>
  <si>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</si>
  <si>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</si>
  <si>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</si>
  <si>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</si>
  <si>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</si>
  <si>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</si>
  <si>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</si>
  <si>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</si>
  <si>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</si>
  <si>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</si>
  <si>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</si>
  <si>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</si>
  <si>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</si>
  <si>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</si>
  <si>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</si>
  <si>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</si>
  <si>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</si>
  <si>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</si>
  <si>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</si>
  <si>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</si>
  <si>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</si>
  <si>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</si>
  <si>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</si>
  <si>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</si>
  <si>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</si>
  <si>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</si>
  <si>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</si>
  <si>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</si>
  <si>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</si>
  <si>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</si>
  <si>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</si>
  <si>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</si>
  <si>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</si>
  <si>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</si>
  <si>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</si>
  <si>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</si>
  <si>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</si>
  <si>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</si>
  <si>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</si>
  <si>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</si>
  <si>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</si>
  <si>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</si>
  <si>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</si>
  <si>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</si>
  <si>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</si>
  <si>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</si>
  <si>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</si>
  <si>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</si>
  <si>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</si>
  <si>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</si>
  <si>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</si>
  <si>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</si>
  <si>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</si>
  <si>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</si>
  <si>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</si>
  <si>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</si>
  <si>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</si>
  <si>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</si>
  <si>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</si>
  <si>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</si>
  <si>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</si>
  <si>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</si>
  <si>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</si>
  <si>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</si>
  <si>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</si>
  <si>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</si>
  <si>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</si>
  <si>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</si>
  <si>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</si>
  <si>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</si>
  <si>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</si>
  <si>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</si>
  <si>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</si>
  <si>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</si>
  <si>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</si>
  <si>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</si>
  <si>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</si>
  <si>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</si>
  <si>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</si>
  <si>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</si>
  <si>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</si>
  <si>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</si>
  <si>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</si>
  <si>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</si>
  <si>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</si>
  <si>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</si>
  <si>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</si>
  <si>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</si>
  <si>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</si>
  <si>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</si>
  <si>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</si>
  <si>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</si>
  <si>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</si>
  <si>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</si>
  <si>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</si>
  <si>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</si>
  <si>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</si>
  <si>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</si>
  <si>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</si>
  <si>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</si>
  <si>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</si>
  <si>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</si>
  <si>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</si>
  <si>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</si>
  <si>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</si>
  <si>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</si>
  <si>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</si>
  <si>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</si>
  <si>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</si>
  <si>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</si>
  <si>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</si>
  <si>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</si>
  <si>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</si>
  <si>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</si>
  <si>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</si>
  <si>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</si>
  <si>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</si>
  <si>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</si>
  <si>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</si>
  <si>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</si>
  <si>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</si>
  <si>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</si>
  <si>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</si>
  <si>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</si>
  <si>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</si>
  <si>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</si>
  <si>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</si>
  <si>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</si>
  <si>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</si>
  <si>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</si>
  <si>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</si>
  <si>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</si>
  <si>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</si>
  <si>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</si>
  <si>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</si>
  <si>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</si>
  <si>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</si>
  <si>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</si>
  <si>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</si>
  <si>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</si>
  <si>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</si>
  <si>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</si>
  <si>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</si>
  <si>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</si>
  <si>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</si>
  <si>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</si>
  <si>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</si>
  <si>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</si>
  <si>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</si>
  <si>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</si>
  <si>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</si>
  <si>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</si>
  <si>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</si>
  <si>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</si>
  <si>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</si>
  <si>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</si>
  <si>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</si>
  <si>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</si>
  <si>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</si>
  <si>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</si>
  <si>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</si>
  <si>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</si>
  <si>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</si>
  <si>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</si>
  <si>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</si>
  <si>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</si>
  <si>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</si>
  <si>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</si>
  <si>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</si>
  <si>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</si>
  <si>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</si>
  <si>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</si>
  <si>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</si>
  <si>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</si>
  <si>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</si>
  <si>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</si>
  <si>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</si>
  <si>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</si>
  <si>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</si>
  <si>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</si>
  <si>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</si>
  <si>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</si>
  <si>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</si>
  <si>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</si>
  <si>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</si>
  <si>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</si>
  <si>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</si>
  <si>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</si>
  <si>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</si>
  <si>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</si>
  <si>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</si>
  <si>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</si>
  <si>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</si>
  <si>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</si>
  <si>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</si>
  <si>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</si>
  <si>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</si>
  <si>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</si>
  <si>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</si>
  <si>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</si>
  <si>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</si>
  <si>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</si>
  <si>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</si>
  <si>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</si>
  <si>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</si>
  <si>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</si>
  <si>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</si>
  <si>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</si>
  <si>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</si>
  <si>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</si>
  <si>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</si>
  <si>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</si>
  <si>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</si>
  <si>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</si>
  <si>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</si>
  <si>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</si>
  <si>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</si>
  <si>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</si>
  <si>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</si>
  <si>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</si>
  <si>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</si>
  <si>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</si>
  <si>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</si>
  <si>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</si>
  <si>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</si>
  <si>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</si>
  <si>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</si>
  <si>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</si>
  <si>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</si>
  <si>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</si>
  <si>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</si>
  <si>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</si>
  <si>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</si>
  <si>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</si>
  <si>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</si>
  <si>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</si>
  <si>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</si>
  <si>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</si>
  <si>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</si>
  <si>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</si>
  <si>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</si>
  <si>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</si>
  <si>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</si>
  <si>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</si>
  <si>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</si>
  <si>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</si>
  <si>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</si>
  <si>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</si>
  <si>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</si>
  <si>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</si>
  <si>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</si>
  <si>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</si>
  <si>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</si>
  <si>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</si>
  <si>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</si>
  <si>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</si>
  <si>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</si>
  <si>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</si>
  <si>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</si>
  <si>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</si>
  <si>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</si>
  <si>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</si>
  <si>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</si>
  <si>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</si>
  <si>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</si>
  <si>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</si>
  <si>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</si>
  <si>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</si>
  <si>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</si>
  <si>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</si>
  <si>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</si>
  <si>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</si>
  <si>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</si>
  <si>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</si>
  <si>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</si>
  <si>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</si>
  <si>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</si>
  <si>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</si>
  <si>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</si>
  <si>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</si>
  <si>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</si>
  <si>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</si>
  <si>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</si>
  <si>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</si>
  <si>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</si>
  <si>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</si>
  <si>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</si>
  <si>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</si>
  <si>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</si>
  <si>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</si>
  <si>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</si>
  <si>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</si>
  <si>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</si>
  <si>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</si>
  <si>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</si>
  <si>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</si>
  <si>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</si>
  <si>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</si>
  <si>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</si>
  <si>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</si>
  <si>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</si>
  <si>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</si>
  <si>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</si>
  <si>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</si>
  <si>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</si>
  <si>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</si>
  <si>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</si>
  <si>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</si>
  <si>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</si>
  <si>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</si>
  <si>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</si>
  <si>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</si>
  <si>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</si>
  <si>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</si>
  <si>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</si>
  <si>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</si>
  <si>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</si>
  <si>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</si>
  <si>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</si>
  <si>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</si>
  <si>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</si>
  <si>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</si>
  <si>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</si>
  <si>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</si>
  <si>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</si>
  <si>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</si>
  <si>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</si>
  <si>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</si>
  <si>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</si>
  <si>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</si>
  <si>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</si>
  <si>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</si>
  <si>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</si>
  <si>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</si>
  <si>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</si>
  <si>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</si>
  <si>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</si>
  <si>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</si>
  <si>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</si>
  <si>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</si>
  <si>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</si>
  <si>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</si>
  <si>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</si>
  <si>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</si>
  <si>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</si>
  <si>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</si>
  <si>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</si>
  <si>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</si>
  <si>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</si>
  <si>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</si>
  <si>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</si>
  <si>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</si>
  <si>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</si>
  <si>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</si>
  <si>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</si>
  <si>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</si>
  <si>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</si>
  <si>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</si>
  <si>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</si>
  <si>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</si>
  <si>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</si>
  <si>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</si>
  <si>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</si>
  <si>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</si>
  <si>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</si>
  <si>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</si>
  <si>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</si>
  <si>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</si>
  <si>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</si>
  <si>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</si>
  <si>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</si>
  <si>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</si>
  <si>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</si>
  <si>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</si>
  <si>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</si>
  <si>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</si>
  <si>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</si>
  <si>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</si>
  <si>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</si>
  <si>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</si>
  <si>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</si>
  <si>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</si>
  <si>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</si>
  <si>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</si>
  <si>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</si>
  <si>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</si>
  <si>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</si>
  <si>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</si>
  <si>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</si>
  <si>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</si>
  <si>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</si>
  <si>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</si>
  <si>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</si>
  <si>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</si>
  <si>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</si>
  <si>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</si>
  <si>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</si>
  <si>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</si>
  <si>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</si>
  <si>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</si>
  <si>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</si>
  <si>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</si>
  <si>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</si>
  <si>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</si>
  <si>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</si>
  <si>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</si>
  <si>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</si>
  <si>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</si>
  <si>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</si>
  <si>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</si>
  <si>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</si>
  <si>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</si>
  <si>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</si>
  <si>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</si>
  <si>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</si>
  <si>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</si>
  <si>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</si>
  <si>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</si>
  <si>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</si>
  <si>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</si>
  <si>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</si>
  <si>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</si>
  <si>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</si>
  <si>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</si>
  <si>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</si>
  <si>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</si>
  <si>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</si>
  <si>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</si>
  <si>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</si>
  <si>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</si>
  <si>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</si>
  <si>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</si>
  <si>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</si>
  <si>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</si>
  <si>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</si>
  <si>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</si>
  <si>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</si>
  <si>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</si>
  <si>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</si>
  <si>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</si>
  <si>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</si>
  <si>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</si>
  <si>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</si>
  <si>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</si>
  <si>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</si>
  <si>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</si>
  <si>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</si>
  <si>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</si>
  <si>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</si>
  <si>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</si>
  <si>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</si>
  <si>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</si>
  <si>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</si>
  <si>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</si>
  <si>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</si>
  <si>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</si>
  <si>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</si>
  <si>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</si>
  <si>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</si>
  <si>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</si>
  <si>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</si>
  <si>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</si>
  <si>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</si>
  <si>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</si>
  <si>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</si>
  <si>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</si>
  <si>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</si>
  <si>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</si>
  <si>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</si>
  <si>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</si>
  <si>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</si>
  <si>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</si>
  <si>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</si>
  <si>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</si>
  <si>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</si>
  <si>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</si>
  <si>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</si>
  <si>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</si>
  <si>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</si>
  <si>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</si>
  <si>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</si>
  <si>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</si>
  <si>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</si>
  <si>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</si>
  <si>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</si>
  <si>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</si>
  <si>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</si>
  <si>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</si>
  <si>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</si>
  <si>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</si>
  <si>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</si>
  <si>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</si>
  <si>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</si>
  <si>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</si>
  <si>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</si>
  <si>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</si>
  <si>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</si>
  <si>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</si>
  <si>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</si>
  <si>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</si>
  <si>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</si>
  <si>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</si>
  <si>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</si>
  <si>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</si>
  <si>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</si>
  <si>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</si>
  <si>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</si>
  <si>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</si>
  <si>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</si>
  <si>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</si>
  <si>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</si>
  <si>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</si>
  <si>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</si>
  <si>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</si>
  <si>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</si>
  <si>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</si>
  <si>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</si>
  <si>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</si>
  <si>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</si>
  <si>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</si>
  <si>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</si>
  <si>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</si>
  <si>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</si>
  <si>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</si>
  <si>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</si>
  <si>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</si>
  <si>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</si>
  <si>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</si>
  <si>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</si>
  <si>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</si>
  <si>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</si>
  <si>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</si>
  <si>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</si>
  <si>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</si>
  <si>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</si>
  <si>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</si>
  <si>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</si>
  <si>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</si>
  <si>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</si>
  <si>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</si>
  <si>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</si>
  <si>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</si>
  <si>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</si>
  <si>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</si>
  <si>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</si>
  <si>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</si>
  <si>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</si>
  <si>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</si>
  <si>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</si>
  <si>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</si>
  <si>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</si>
  <si>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</si>
  <si>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</si>
  <si>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</si>
  <si>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</si>
  <si>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</si>
  <si>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</si>
  <si>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</si>
  <si>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</si>
  <si>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</si>
  <si>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</si>
  <si>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</si>
  <si>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</si>
  <si>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</si>
  <si>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</si>
  <si>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</si>
  <si>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</si>
  <si>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</si>
  <si>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</si>
  <si>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</si>
  <si>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</si>
  <si>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</si>
  <si>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</si>
  <si>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</si>
  <si>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</si>
  <si>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</si>
  <si>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</si>
  <si>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</si>
  <si>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</si>
  <si>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</si>
  <si>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</si>
  <si>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</si>
  <si>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</si>
  <si>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</si>
  <si>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</si>
  <si>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</si>
  <si>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</si>
  <si>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</si>
  <si>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</si>
  <si>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</si>
  <si>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</si>
  <si>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</si>
  <si>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</si>
  <si>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</si>
  <si>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</si>
  <si>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</si>
  <si>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</si>
  <si>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</si>
  <si>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</si>
  <si>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</si>
  <si>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</si>
  <si>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</si>
  <si>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</si>
  <si>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</si>
  <si>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</si>
  <si>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</si>
  <si>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</si>
  <si>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</si>
  <si>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</si>
  <si>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</si>
  <si>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</si>
  <si>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</si>
  <si>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</si>
  <si>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</si>
  <si>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</si>
  <si>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</si>
  <si>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</si>
  <si>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</si>
  <si>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</si>
  <si>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</si>
  <si>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</si>
  <si>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</si>
  <si>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</si>
  <si>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</si>
  <si>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</si>
  <si>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</si>
  <si>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</si>
  <si>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</si>
  <si>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</si>
  <si>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</si>
  <si>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</si>
  <si>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</si>
  <si>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</si>
  <si>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</si>
  <si>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</si>
  <si>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</si>
  <si>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</si>
  <si>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</si>
  <si>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</si>
  <si>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</si>
  <si>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</si>
  <si>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</si>
  <si>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</si>
  <si>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</si>
  <si>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</si>
  <si>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</si>
  <si>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</si>
  <si>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</si>
  <si>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</si>
  <si>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</si>
  <si>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</si>
  <si>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</si>
  <si>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</si>
  <si>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</si>
  <si>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</si>
  <si>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</si>
  <si>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</si>
  <si>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</si>
  <si>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</si>
  <si>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</si>
  <si>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</si>
  <si>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</si>
  <si>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</si>
  <si>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</si>
  <si>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</si>
  <si>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</si>
  <si>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</si>
  <si>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</si>
  <si>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</si>
  <si>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</si>
  <si>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</si>
  <si>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</si>
  <si>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</si>
  <si>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</si>
  <si>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</si>
  <si>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</si>
  <si>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</si>
  <si>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</si>
  <si>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</si>
  <si>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</si>
  <si>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</si>
  <si>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</si>
  <si>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</si>
  <si>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</si>
  <si>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</si>
  <si>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</si>
  <si>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</si>
  <si>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</si>
  <si>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</si>
  <si>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</si>
  <si>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</si>
  <si>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</si>
  <si>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</si>
  <si>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</si>
  <si>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</si>
  <si>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</si>
  <si>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</si>
  <si>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</si>
  <si>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</si>
  <si>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</si>
  <si>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</si>
  <si>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</si>
  <si>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</si>
  <si>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</si>
  <si>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</si>
  <si>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</si>
  <si>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</si>
  <si>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</si>
  <si>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</si>
  <si>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</si>
  <si>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</si>
  <si>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</si>
  <si>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</si>
  <si>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</si>
  <si>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</si>
  <si>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</si>
  <si>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</si>
  <si>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</si>
  <si>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</si>
  <si>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</si>
  <si>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</si>
  <si>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</si>
  <si>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</si>
  <si>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</si>
  <si>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</si>
  <si>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</si>
  <si>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</si>
  <si>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</si>
  <si>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</si>
  <si>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</si>
  <si>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</si>
  <si>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</si>
  <si>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</si>
  <si>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</si>
  <si>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</si>
  <si>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</si>
  <si>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</si>
  <si>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</si>
  <si>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</si>
  <si>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</si>
  <si>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</si>
  <si>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</si>
  <si>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</si>
  <si>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</si>
  <si>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</si>
  <si>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</si>
  <si>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</si>
  <si>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</si>
  <si>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</si>
  <si>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</si>
  <si>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</si>
  <si>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</si>
  <si>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</si>
  <si>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</si>
  <si>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</si>
  <si>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</si>
  <si>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</si>
  <si>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</si>
  <si>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</si>
  <si>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</si>
  <si>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</si>
  <si>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</si>
  <si>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</si>
  <si>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</si>
  <si>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</si>
  <si>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</si>
  <si>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</si>
  <si>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</si>
  <si>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</si>
  <si>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</si>
  <si>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</si>
  <si>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</si>
  <si>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</si>
  <si>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</si>
  <si>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</si>
  <si>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</si>
  <si>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</si>
  <si>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</si>
  <si>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</si>
  <si>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</si>
  <si>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</si>
  <si>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</si>
  <si>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</si>
  <si>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</si>
  <si>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</si>
  <si>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</si>
  <si>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</si>
  <si>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</si>
  <si>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</si>
  <si>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</si>
  <si>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</si>
  <si>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</si>
  <si>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</si>
  <si>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</si>
  <si>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</si>
  <si>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</si>
  <si>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</si>
  <si>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</si>
  <si>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</si>
  <si>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</si>
  <si>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</si>
  <si>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</si>
  <si>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</si>
  <si>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</si>
  <si>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</si>
  <si>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</si>
  <si>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</si>
  <si>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</si>
  <si>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</si>
  <si>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</si>
  <si>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</si>
  <si>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</si>
  <si>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</si>
  <si>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</si>
  <si>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</si>
  <si>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</si>
  <si>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</si>
  <si>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</si>
  <si>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</si>
  <si>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</si>
  <si>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</si>
  <si>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</si>
  <si>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</si>
  <si>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</si>
  <si>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</si>
  <si>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</si>
  <si>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</si>
  <si>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</si>
  <si>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</si>
  <si>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</si>
  <si>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</si>
  <si>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</si>
  <si>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</si>
  <si>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</si>
  <si>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</si>
  <si>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</si>
  <si>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</si>
  <si>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</si>
  <si>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</si>
  <si>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</si>
  <si>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</si>
  <si>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</si>
  <si>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</si>
  <si>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</si>
  <si>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</si>
  <si>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</si>
  <si>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</si>
  <si>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</si>
  <si>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</si>
  <si>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</si>
  <si>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</si>
  <si>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</si>
  <si>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</si>
  <si>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</si>
  <si>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</si>
  <si>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</si>
  <si>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</si>
  <si>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</si>
  <si>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</si>
  <si>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</si>
  <si>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</si>
  <si>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</si>
  <si>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</si>
  <si>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</si>
  <si>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</si>
  <si>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</si>
  <si>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</si>
  <si>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</si>
  <si>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</si>
  <si>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</si>
  <si>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</si>
  <si>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</si>
  <si>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</si>
  <si>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</si>
  <si>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</si>
  <si>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</si>
  <si>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</si>
  <si>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</si>
  <si>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</si>
  <si>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</si>
  <si>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</si>
  <si>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</si>
  <si>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</si>
  <si>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</si>
  <si>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</si>
  <si>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</si>
  <si>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</si>
  <si>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</si>
  <si>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</si>
  <si>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</si>
  <si>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</si>
  <si>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</si>
  <si>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</si>
  <si>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</si>
  <si>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</si>
  <si>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</si>
  <si>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</si>
  <si>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</si>
  <si>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</si>
  <si>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</si>
  <si>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</si>
  <si>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</si>
  <si>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</si>
  <si>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</si>
  <si>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</si>
  <si>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</si>
  <si>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</si>
  <si>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</si>
  <si>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</si>
  <si>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</si>
  <si>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</si>
  <si>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</si>
  <si>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</si>
  <si>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</si>
  <si>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</si>
  <si>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</si>
  <si>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</si>
  <si>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</si>
  <si>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</si>
  <si>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</si>
  <si>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</si>
  <si>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</si>
  <si>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</si>
  <si>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</si>
  <si>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</si>
  <si>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</si>
  <si>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</si>
  <si>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</si>
  <si>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</si>
  <si>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</si>
  <si>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</si>
  <si>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</si>
  <si>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</si>
  <si>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</si>
  <si>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</si>
  <si>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</si>
  <si>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</si>
  <si>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</si>
  <si>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</si>
  <si>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</si>
  <si>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</si>
  <si>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</si>
  <si>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</si>
  <si>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</si>
  <si>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</si>
  <si>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</si>
  <si>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</si>
  <si>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</si>
  <si>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</si>
  <si>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</si>
  <si>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</si>
  <si>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</si>
  <si>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</si>
  <si>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</si>
  <si>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</si>
  <si>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</si>
  <si>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</si>
  <si>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</si>
  <si>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</si>
  <si>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</si>
  <si>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</si>
  <si>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</si>
  <si>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</si>
  <si>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</si>
  <si>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</si>
  <si>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</si>
  <si>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</si>
  <si>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</si>
  <si>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</si>
  <si>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</si>
  <si>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</si>
  <si>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</si>
  <si>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</si>
  <si>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</si>
  <si>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</si>
  <si>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</si>
  <si>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</si>
  <si>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</si>
  <si>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</si>
  <si>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</si>
  <si>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</si>
  <si>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</si>
  <si>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</si>
  <si>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</si>
  <si>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</si>
  <si>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</si>
  <si>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</si>
  <si>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</si>
  <si>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</si>
  <si>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</si>
  <si>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</si>
  <si>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</si>
  <si>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</si>
  <si>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</si>
  <si>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</si>
  <si>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</si>
  <si>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</si>
  <si>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</si>
  <si>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</si>
  <si>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</si>
  <si>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</si>
  <si>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</si>
  <si>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</si>
  <si>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</si>
  <si>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</si>
  <si>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</si>
  <si>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</si>
  <si>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</si>
  <si>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</si>
  <si>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</si>
  <si>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</si>
  <si>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</si>
  <si>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</si>
  <si>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</si>
  <si>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</si>
  <si>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</si>
  <si>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</si>
  <si>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</si>
  <si>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</si>
  <si>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</si>
  <si>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</si>
  <si>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</si>
  <si>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</si>
  <si>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</si>
  <si>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</si>
  <si>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</si>
  <si>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</si>
  <si>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</si>
  <si>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</si>
  <si>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</si>
  <si>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</si>
  <si>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</si>
  <si>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</si>
  <si>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</si>
  <si>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</si>
  <si>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</si>
  <si>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</si>
  <si>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</si>
  <si>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</si>
  <si>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</si>
  <si>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</si>
  <si>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</si>
  <si>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</si>
  <si>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</si>
  <si>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</si>
  <si>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</si>
  <si>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</si>
  <si>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</si>
  <si>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</si>
  <si>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</si>
  <si>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</si>
  <si>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</si>
  <si>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</si>
  <si>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</si>
  <si>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</si>
  <si>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</si>
  <si>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</si>
  <si>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</si>
  <si>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</si>
  <si>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</si>
  <si>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</si>
  <si>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</si>
  <si>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</si>
  <si>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</si>
  <si>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</si>
  <si>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</si>
  <si>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</si>
  <si>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</si>
  <si>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</si>
  <si>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</si>
  <si>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</si>
  <si>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</si>
  <si>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</si>
  <si>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</si>
  <si>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</si>
  <si>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</si>
  <si>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</si>
  <si>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</si>
  <si>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</si>
  <si>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</si>
  <si>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</si>
  <si>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</si>
  <si>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</si>
  <si>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</si>
  <si>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</si>
  <si>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</si>
  <si>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</si>
  <si>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</si>
  <si>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</si>
  <si>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</si>
  <si>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</si>
  <si>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</si>
  <si>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</si>
  <si>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</si>
  <si>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</si>
  <si>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</si>
  <si>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</si>
  <si>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</si>
  <si>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</si>
  <si>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</si>
  <si>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</si>
  <si>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</si>
  <si>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</si>
  <si>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</si>
  <si>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</si>
  <si>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</si>
  <si>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</si>
  <si>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</si>
  <si>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</si>
  <si>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</si>
  <si>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</si>
  <si>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</si>
  <si>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</si>
  <si>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</si>
  <si>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</si>
  <si>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</si>
  <si>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</si>
  <si>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</si>
  <si>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</si>
  <si>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</si>
  <si>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</si>
  <si>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</si>
  <si>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</si>
  <si>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</si>
  <si>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</si>
  <si>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</si>
  <si>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</si>
  <si>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</si>
  <si>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</si>
  <si>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</si>
  <si>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</si>
  <si>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</si>
  <si>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</si>
  <si>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</si>
  <si>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</si>
  <si>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</si>
  <si>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</si>
  <si>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</si>
  <si>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</si>
  <si>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</si>
  <si>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</si>
  <si>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</si>
  <si>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</si>
  <si>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</si>
  <si>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</si>
  <si>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</si>
  <si>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</si>
  <si>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</si>
  <si>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</si>
  <si>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</si>
  <si>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</si>
  <si>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</si>
  <si>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</si>
  <si>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</si>
  <si>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</si>
  <si>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</si>
  <si>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</si>
  <si>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</si>
  <si>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</si>
  <si>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</si>
  <si>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</si>
  <si>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</si>
  <si>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</si>
  <si>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</si>
  <si>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</si>
  <si>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</si>
  <si>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</si>
  <si>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</si>
  <si>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</si>
  <si>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</si>
  <si>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</si>
  <si>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</si>
  <si>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</si>
  <si>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</si>
  <si>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</si>
  <si>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</si>
  <si>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</si>
  <si>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</si>
  <si>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</si>
  <si>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</si>
  <si>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</si>
  <si>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</si>
  <si>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</si>
  <si>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</si>
  <si>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</si>
  <si>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</si>
  <si>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</si>
  <si>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</si>
  <si>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</si>
  <si>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</si>
  <si>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</si>
  <si>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</si>
  <si>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</si>
  <si>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</si>
  <si>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</si>
  <si>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</si>
  <si>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</si>
  <si>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</si>
  <si>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</si>
  <si>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</si>
  <si>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</si>
  <si>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</si>
  <si>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</si>
  <si>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</si>
  <si>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</si>
  <si>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</si>
  <si>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</si>
  <si>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</si>
  <si>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</si>
  <si>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</si>
  <si>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</si>
  <si>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</si>
  <si>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</si>
  <si>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</si>
  <si>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</si>
  <si>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</si>
  <si>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</si>
  <si>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</si>
  <si>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</si>
  <si>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</si>
  <si>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</si>
  <si>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</si>
  <si>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</si>
  <si>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</si>
  <si>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</si>
  <si>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</si>
  <si>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</si>
  <si>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</si>
  <si>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</si>
  <si>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</si>
  <si>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</si>
  <si>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</si>
  <si>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</si>
  <si>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</si>
  <si>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</si>
  <si>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</si>
  <si>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</si>
  <si>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</si>
  <si>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</si>
  <si>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</si>
  <si>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</si>
  <si>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</si>
  <si>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</si>
  <si>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</si>
  <si>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</si>
  <si>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</si>
  <si>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</si>
  <si>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</si>
  <si>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</si>
  <si>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</si>
  <si>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</si>
  <si>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</si>
  <si>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</si>
  <si>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</si>
  <si>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</si>
  <si>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</si>
  <si>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</si>
  <si>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</si>
  <si>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</si>
  <si>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</si>
  <si>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</si>
  <si>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</si>
  <si>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</si>
  <si>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</si>
  <si>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</si>
  <si>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</si>
  <si>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</si>
  <si>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</si>
  <si>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</si>
  <si>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</si>
  <si>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</si>
  <si>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</si>
  <si>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</si>
  <si>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</si>
  <si>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</si>
  <si>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</si>
  <si>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</si>
  <si>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</si>
  <si>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</si>
  <si>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</si>
  <si>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</si>
  <si>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</si>
  <si>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</si>
  <si>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</si>
  <si>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</si>
  <si>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</si>
  <si>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</si>
  <si>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</si>
  <si>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</si>
  <si>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</si>
  <si>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</si>
  <si>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</si>
  <si>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</si>
  <si>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</si>
  <si>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</si>
  <si>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</si>
  <si>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</si>
  <si>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</si>
  <si>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</si>
  <si>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</si>
  <si>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</si>
  <si>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</si>
  <si>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</si>
  <si>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</si>
  <si>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</si>
  <si>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</si>
  <si>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</si>
  <si>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</si>
  <si>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</si>
  <si>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</si>
  <si>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</si>
  <si>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</si>
  <si>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</si>
  <si>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</si>
  <si>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</si>
  <si>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</si>
  <si>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</si>
  <si>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</si>
  <si>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</si>
  <si>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</si>
  <si>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</si>
  <si>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</si>
  <si>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</si>
  <si>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</si>
  <si>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</si>
  <si>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</si>
  <si>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</si>
  <si>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</si>
  <si>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</si>
  <si>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</si>
  <si>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</si>
  <si>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</si>
  <si>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</si>
  <si>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</si>
  <si>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</si>
  <si>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</si>
  <si>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</si>
  <si>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</si>
  <si>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</si>
  <si>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</si>
  <si>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</si>
  <si>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</si>
  <si>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</si>
  <si>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</si>
  <si>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</si>
  <si>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</si>
  <si>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</si>
  <si>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</si>
  <si>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</si>
  <si>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</si>
  <si>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</si>
  <si>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</si>
  <si>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</si>
  <si>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</si>
  <si>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</si>
  <si>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</si>
  <si>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</si>
  <si>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</si>
  <si>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</si>
  <si>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</si>
  <si>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</si>
  <si>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</si>
  <si>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</si>
  <si>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</si>
  <si>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</si>
  <si>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</si>
  <si>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</si>
  <si>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</si>
  <si>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</si>
  <si>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</si>
  <si>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</si>
  <si>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</si>
  <si>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</si>
  <si>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</si>
  <si>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</si>
  <si>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</si>
  <si>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</si>
  <si>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</si>
  <si>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</si>
  <si>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</si>
  <si>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</si>
  <si>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</si>
  <si>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</si>
  <si>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</si>
  <si>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</si>
  <si>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</si>
  <si>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</si>
  <si>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</si>
  <si>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</si>
  <si>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</si>
  <si>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</si>
  <si>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</si>
  <si>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</si>
  <si>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</si>
  <si>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</si>
  <si>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</si>
  <si>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</si>
  <si>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</si>
  <si>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</si>
  <si>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</si>
  <si>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</si>
  <si>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</si>
  <si>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</si>
  <si>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</si>
  <si>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</si>
  <si>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</si>
  <si>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</si>
  <si>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</si>
  <si>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</si>
  <si>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</si>
  <si>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</si>
  <si>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</si>
  <si>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</si>
  <si>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</si>
  <si>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</si>
  <si>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</si>
  <si>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</si>
  <si>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</si>
  <si>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</si>
  <si>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</si>
  <si>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</si>
  <si>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</si>
  <si>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</si>
  <si>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</si>
  <si>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</si>
  <si>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</si>
  <si>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</si>
  <si>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</si>
  <si>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</si>
  <si>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</si>
  <si>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</si>
  <si>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</si>
  <si>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</si>
  <si>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</si>
  <si>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</si>
  <si>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</si>
  <si>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</si>
  <si>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</si>
  <si>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</si>
  <si>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</si>
  <si>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</si>
  <si>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</si>
  <si>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</si>
  <si>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</si>
  <si>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</si>
  <si>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</si>
  <si>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</si>
  <si>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</si>
  <si>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</si>
  <si>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</si>
  <si>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</si>
  <si>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</si>
  <si>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</si>
  <si>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</si>
  <si>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</si>
  <si>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</si>
  <si>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</si>
  <si>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</si>
  <si>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</si>
  <si>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</si>
  <si>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</si>
  <si>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</si>
  <si>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</si>
  <si>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</si>
  <si>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</si>
  <si>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</si>
  <si>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</si>
  <si>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</si>
  <si>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</si>
  <si>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</si>
  <si>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</si>
  <si>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</si>
  <si>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</si>
  <si>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</si>
  <si>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</si>
  <si>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</si>
  <si>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</si>
  <si>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</si>
  <si>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</si>
  <si>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</si>
  <si>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</si>
  <si>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</si>
  <si>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</si>
  <si>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</si>
  <si>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</si>
  <si>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</si>
  <si>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</si>
  <si>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</si>
  <si>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</si>
  <si>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</si>
  <si>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</si>
  <si>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</si>
  <si>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</si>
  <si>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</si>
  <si>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</si>
  <si>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</si>
  <si>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</si>
  <si>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</si>
  <si>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</si>
  <si>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</si>
  <si>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</si>
  <si>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</si>
  <si>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</si>
  <si>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</si>
  <si>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</si>
  <si>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</si>
  <si>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</si>
  <si>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</si>
  <si>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</si>
  <si>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</si>
  <si>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</si>
  <si>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</si>
  <si>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</si>
  <si>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</si>
  <si>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</si>
  <si>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</si>
  <si>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</si>
  <si>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</si>
  <si>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</si>
  <si>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</si>
  <si>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</si>
  <si>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</si>
  <si>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</si>
  <si>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</si>
  <si>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</si>
  <si>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</si>
  <si>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</si>
  <si>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</si>
  <si>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</si>
  <si>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</si>
  <si>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</si>
  <si>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</si>
  <si>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</si>
  <si>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</si>
  <si>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</si>
  <si>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</si>
  <si>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</si>
  <si>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</si>
  <si>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</si>
  <si>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</si>
  <si>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</si>
  <si>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</si>
  <si>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</si>
  <si>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</si>
  <si>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</si>
  <si>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</si>
  <si>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</si>
  <si>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</si>
  <si>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</si>
  <si>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</si>
  <si>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</si>
  <si>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</si>
  <si>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</si>
  <si>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</si>
  <si>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</si>
  <si>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</si>
  <si>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</si>
  <si>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</si>
  <si>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</si>
  <si>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</si>
  <si>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</si>
  <si>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</si>
  <si>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</si>
  <si>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</si>
  <si>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</si>
  <si>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</si>
  <si>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</si>
  <si>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</si>
  <si>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</si>
  <si>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</si>
  <si>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</si>
  <si>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</si>
  <si>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</si>
  <si>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</si>
  <si>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</si>
  <si>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</si>
  <si>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</si>
  <si>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</si>
  <si>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</si>
  <si>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</si>
  <si>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</si>
  <si>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</si>
  <si>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</si>
  <si>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</si>
  <si>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</si>
  <si>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</si>
  <si>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</si>
  <si>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</si>
  <si>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</si>
  <si>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</si>
  <si>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</si>
  <si>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</si>
  <si>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</si>
  <si>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</si>
  <si>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</si>
  <si>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</si>
  <si>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</si>
  <si>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</si>
  <si>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</si>
  <si>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</si>
  <si>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</si>
  <si>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</si>
  <si>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</si>
  <si>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</si>
  <si>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</si>
  <si>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</si>
  <si>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</si>
  <si>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</si>
  <si>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</si>
  <si>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</si>
  <si>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</si>
  <si>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</si>
  <si>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</si>
  <si>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</si>
  <si>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</si>
  <si>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</si>
  <si>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</si>
  <si>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</si>
  <si>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</si>
  <si>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</si>
  <si>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</si>
  <si>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</si>
  <si>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</si>
  <si>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</si>
  <si>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</si>
  <si>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</si>
  <si>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</si>
  <si>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</si>
  <si>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</si>
  <si>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</si>
  <si>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</si>
  <si>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</si>
  <si>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</si>
  <si>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</si>
  <si>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</si>
  <si>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</si>
  <si>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</si>
  <si>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</si>
  <si>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</si>
  <si>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</si>
  <si>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</si>
  <si>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</si>
  <si>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</si>
  <si>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</si>
  <si>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</si>
  <si>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</si>
  <si>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</si>
  <si>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</si>
  <si>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</si>
  <si>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</si>
  <si>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</si>
  <si>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</si>
  <si>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</si>
  <si>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</si>
  <si>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</si>
  <si>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</si>
  <si>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</si>
  <si>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</si>
  <si>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</si>
  <si>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</si>
  <si>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</si>
  <si>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</si>
  <si>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</si>
  <si>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</si>
  <si>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</si>
  <si>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</si>
  <si>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</si>
  <si>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</si>
  <si>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</si>
  <si>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</si>
  <si>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</si>
  <si>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</si>
  <si>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</si>
  <si>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</si>
  <si>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</si>
  <si>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</si>
  <si>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</si>
  <si>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</si>
  <si>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</si>
  <si>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</si>
  <si>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</si>
  <si>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</si>
  <si>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</si>
  <si>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</si>
  <si>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</si>
  <si>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</si>
  <si>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</si>
  <si>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</si>
  <si>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</si>
  <si>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</si>
  <si>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</si>
  <si>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</si>
  <si>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</si>
  <si>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</si>
  <si>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</si>
  <si>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</si>
  <si>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</si>
  <si>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</si>
  <si>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</si>
  <si>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</si>
  <si>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</si>
  <si>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</si>
  <si>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</si>
  <si>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</si>
  <si>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</si>
  <si>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</si>
  <si>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</si>
  <si>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</si>
  <si>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</si>
  <si>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</si>
  <si>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</si>
  <si>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</si>
  <si>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</si>
  <si>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</si>
  <si>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</si>
  <si>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</si>
  <si>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</si>
  <si>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</si>
  <si>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</si>
  <si>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</si>
  <si>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</si>
  <si>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</si>
  <si>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</si>
  <si>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</si>
  <si>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</si>
  <si>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</si>
  <si>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</si>
  <si>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</si>
  <si>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</si>
  <si>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</si>
  <si>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</si>
  <si>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</si>
  <si>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</si>
  <si>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</si>
  <si>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</si>
  <si>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</si>
  <si>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</si>
  <si>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</si>
  <si>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</si>
  <si>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</si>
  <si>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</si>
  <si>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</si>
  <si>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</si>
  <si>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</si>
  <si>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</si>
  <si>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</si>
  <si>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</si>
  <si>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</si>
  <si>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</si>
  <si>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</si>
  <si>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</si>
  <si>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</si>
  <si>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</si>
  <si>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</si>
  <si>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</si>
  <si>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</si>
  <si>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</si>
  <si>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</si>
  <si>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</si>
  <si>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</si>
  <si>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</si>
  <si>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</si>
  <si>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</si>
  <si>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</si>
  <si>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</si>
  <si>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</si>
  <si>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</si>
  <si>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</si>
  <si>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</si>
  <si>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</si>
  <si>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</si>
  <si>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</si>
  <si>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</si>
  <si>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</si>
  <si>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</si>
  <si>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</si>
  <si>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</si>
  <si>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</si>
  <si>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</si>
  <si>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</si>
  <si>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</si>
  <si>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</si>
  <si>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</si>
  <si>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</si>
  <si>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</si>
  <si>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</si>
  <si>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</si>
  <si>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</si>
  <si>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</si>
  <si>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</si>
  <si>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</si>
  <si>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</si>
  <si>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</si>
  <si>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</si>
  <si>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</si>
  <si>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</si>
  <si>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</si>
  <si>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</si>
  <si>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</si>
  <si>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</si>
  <si>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</si>
  <si>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</si>
  <si>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</si>
  <si>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</si>
  <si>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</si>
  <si>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</si>
  <si>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</si>
  <si>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</si>
  <si>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</si>
  <si>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</si>
  <si>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</si>
  <si>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</si>
  <si>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</si>
  <si>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</si>
  <si>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</si>
  <si>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</si>
  <si>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</si>
  <si>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</si>
  <si>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</si>
  <si>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</si>
  <si>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</si>
  <si>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</si>
  <si>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</si>
  <si>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</si>
  <si>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</si>
  <si>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</si>
  <si>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</si>
  <si>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</si>
  <si>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</si>
  <si>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</si>
  <si>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</si>
  <si>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</si>
  <si>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</si>
  <si>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</si>
  <si>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</si>
  <si>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</si>
  <si>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</si>
  <si>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</si>
  <si>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</si>
  <si>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</si>
  <si>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</si>
  <si>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</si>
  <si>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</si>
  <si>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</si>
  <si>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</si>
  <si>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</si>
  <si>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</si>
  <si>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</si>
  <si>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</si>
  <si>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</si>
  <si>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</si>
  <si>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</si>
  <si>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</si>
  <si>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</si>
  <si>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</si>
  <si>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</si>
  <si>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</si>
  <si>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</si>
  <si>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</si>
  <si>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</si>
  <si>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</si>
  <si>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</si>
  <si>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</si>
  <si>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</si>
  <si>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</si>
  <si>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</si>
  <si>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</si>
  <si>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</si>
  <si>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</si>
  <si>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</si>
  <si>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</si>
  <si>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</si>
  <si>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</si>
  <si>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</si>
  <si>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</si>
  <si>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</si>
  <si>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</si>
  <si>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</si>
  <si>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</si>
  <si>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</si>
  <si>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</si>
  <si>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</si>
  <si>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</si>
  <si>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</si>
  <si>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</si>
  <si>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</si>
  <si>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</si>
  <si>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</si>
  <si>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</si>
  <si>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</si>
  <si>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</si>
  <si>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</si>
  <si>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</si>
  <si>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</si>
  <si>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</si>
  <si>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</si>
  <si>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</si>
  <si>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</si>
  <si>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</si>
  <si>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</si>
  <si>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</si>
  <si>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</si>
  <si>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</si>
  <si>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</si>
  <si>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</si>
  <si>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</si>
  <si>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</si>
  <si>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</si>
  <si>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</si>
  <si>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</si>
  <si>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</si>
  <si>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</si>
  <si>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</si>
  <si>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</si>
  <si>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</si>
  <si>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</si>
  <si>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</si>
  <si>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</si>
  <si>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</si>
  <si>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</si>
  <si>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</si>
  <si>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</si>
  <si>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</si>
  <si>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</si>
  <si>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</si>
  <si>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</si>
  <si>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</si>
  <si>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</si>
  <si>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</si>
  <si>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</si>
  <si>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</si>
  <si>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</si>
  <si>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</si>
  <si>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</si>
  <si>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</si>
  <si>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</si>
  <si>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</si>
  <si>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</si>
  <si>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</si>
  <si>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</si>
  <si>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</si>
  <si>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</si>
  <si>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</si>
  <si>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</si>
  <si>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</si>
  <si>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</si>
  <si>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</si>
  <si>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</si>
  <si>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</si>
  <si>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</si>
  <si>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</si>
  <si>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</si>
  <si>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</si>
  <si>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</si>
  <si>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</si>
  <si>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</si>
  <si>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</si>
  <si>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</si>
  <si>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</si>
  <si>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</si>
  <si>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</si>
  <si>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</si>
  <si>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</si>
  <si>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</si>
  <si>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</si>
  <si>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</si>
  <si>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</si>
  <si>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</si>
  <si>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</si>
  <si>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</si>
  <si>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</si>
  <si>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</si>
  <si>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</si>
  <si>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</si>
  <si>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</si>
  <si>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</si>
  <si>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</si>
  <si>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</si>
  <si>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</si>
  <si>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</si>
  <si>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</si>
  <si>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</si>
  <si>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</si>
  <si>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</si>
  <si>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</si>
  <si>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</si>
  <si>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</si>
  <si>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</si>
  <si>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</si>
  <si>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</si>
  <si>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</si>
  <si>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</si>
  <si>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</si>
  <si>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</si>
  <si>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</si>
  <si>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</si>
  <si>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</si>
  <si>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</si>
  <si>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</si>
  <si>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</si>
  <si>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</si>
  <si>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</si>
  <si>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</si>
  <si>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</si>
  <si>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</si>
  <si>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</si>
  <si>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</si>
  <si>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</si>
  <si>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</si>
  <si>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</si>
  <si>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</si>
  <si>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</si>
  <si>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</si>
  <si>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</si>
  <si>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</si>
  <si>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</si>
  <si>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</si>
  <si>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</si>
  <si>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</si>
  <si>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</si>
  <si>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</si>
  <si>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</si>
  <si>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</si>
  <si>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</si>
  <si>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</si>
  <si>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</si>
  <si>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</si>
  <si>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</si>
  <si>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</si>
  <si>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</si>
  <si>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</si>
  <si>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</si>
  <si>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</si>
  <si>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</si>
  <si>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</si>
  <si>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</si>
  <si>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</si>
  <si>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</si>
  <si>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</si>
  <si>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</si>
  <si>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</si>
  <si>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</si>
  <si>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</si>
  <si>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</si>
  <si>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</si>
  <si>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</si>
  <si>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</si>
  <si>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</si>
  <si>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</si>
  <si>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</si>
  <si>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</si>
  <si>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</si>
  <si>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</si>
  <si>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</si>
  <si>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</si>
  <si>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</si>
  <si>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</si>
  <si>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</si>
  <si>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</si>
  <si>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</si>
  <si>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</si>
  <si>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</si>
  <si>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</si>
  <si>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</si>
  <si>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</si>
  <si>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</si>
  <si>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</si>
  <si>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</si>
  <si>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</si>
  <si>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</si>
  <si>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</si>
  <si>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</si>
  <si>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</si>
  <si>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</si>
  <si>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</si>
  <si>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</si>
  <si>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</si>
  <si>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</si>
  <si>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</si>
  <si>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</si>
  <si>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</si>
  <si>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</si>
  <si>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</si>
  <si>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</si>
  <si>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</si>
  <si>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</si>
  <si>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</si>
  <si>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</si>
  <si>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</si>
  <si>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</si>
  <si>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</si>
  <si>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</si>
  <si>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</si>
  <si>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</si>
  <si>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</si>
  <si>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</si>
  <si>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</si>
  <si>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</si>
  <si>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</si>
  <si>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</si>
  <si>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</si>
  <si>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</si>
  <si>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</si>
  <si>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</si>
  <si>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</si>
  <si>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</si>
  <si>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</si>
  <si>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</si>
  <si>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</si>
  <si>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</si>
  <si>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</si>
  <si>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</si>
  <si>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</si>
  <si>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</si>
  <si>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</si>
  <si>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</si>
  <si>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</si>
  <si>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</si>
  <si>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</si>
  <si>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</si>
  <si>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</si>
  <si>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</si>
  <si>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</si>
  <si>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</si>
  <si>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</si>
  <si>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</si>
  <si>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</si>
  <si>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</si>
  <si>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</si>
  <si>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</si>
  <si>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</si>
  <si>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</si>
  <si>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</si>
  <si>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</si>
  <si>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</si>
  <si>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</si>
  <si>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</si>
  <si>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</si>
  <si>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</si>
  <si>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</si>
  <si>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</si>
  <si>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</si>
  <si>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</si>
  <si>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</si>
  <si>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</si>
  <si>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</si>
  <si>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</si>
  <si>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</si>
  <si>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</si>
  <si>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</si>
  <si>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</si>
  <si>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</si>
  <si>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</si>
  <si>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</si>
  <si>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</si>
  <si>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</si>
  <si>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</si>
  <si>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</si>
  <si>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</si>
  <si>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</si>
  <si>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</si>
  <si>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</si>
  <si>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</si>
  <si>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</si>
  <si>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</si>
  <si>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</si>
  <si>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</si>
  <si>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</si>
  <si>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</si>
  <si>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</si>
  <si>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</si>
  <si>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</si>
  <si>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</si>
  <si>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</si>
  <si>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</si>
  <si>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</si>
  <si>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</si>
  <si>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</si>
  <si>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</si>
  <si>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</si>
  <si>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</si>
  <si>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</si>
  <si>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</si>
  <si>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</si>
  <si>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</si>
  <si>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</si>
  <si>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</si>
  <si>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</si>
  <si>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</si>
  <si>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</si>
  <si>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</si>
  <si>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</si>
  <si>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</si>
  <si>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</si>
  <si>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</si>
  <si>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</si>
  <si>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</si>
  <si>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</si>
  <si>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</si>
  <si>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</si>
  <si>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</si>
  <si>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</si>
  <si>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</si>
  <si>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</si>
  <si>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</si>
  <si>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</si>
  <si>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</si>
  <si>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</si>
  <si>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</si>
  <si>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</si>
  <si>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</si>
  <si>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</si>
  <si>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</si>
  <si>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</si>
  <si>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</si>
  <si>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</si>
  <si>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</si>
  <si>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</si>
  <si>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</si>
  <si>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</si>
  <si>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</si>
  <si>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</si>
  <si>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</si>
  <si>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</si>
  <si>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</si>
  <si>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</si>
  <si>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</si>
  <si>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</si>
  <si>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</si>
  <si>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</si>
  <si>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</si>
  <si>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</si>
  <si>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</si>
  <si>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</si>
  <si>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</si>
  <si>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</si>
  <si>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</si>
  <si>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</si>
  <si>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</si>
  <si>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</si>
  <si>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</si>
  <si>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</si>
  <si>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</si>
  <si>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</si>
  <si>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</si>
  <si>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</si>
  <si>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</si>
  <si>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</si>
  <si>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</si>
  <si>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</si>
  <si>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</si>
  <si>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</si>
  <si>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</si>
  <si>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</si>
  <si>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</si>
  <si>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</si>
  <si>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</si>
  <si>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</si>
  <si>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</si>
  <si>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</si>
  <si>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</si>
  <si>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</si>
  <si>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</si>
  <si>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</si>
  <si>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</si>
  <si>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</si>
  <si>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</si>
  <si>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</si>
  <si>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</si>
  <si>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</si>
  <si>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</si>
  <si>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</si>
  <si>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</si>
  <si>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</si>
  <si>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</si>
  <si>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</si>
  <si>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</si>
  <si>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</si>
  <si>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</si>
  <si>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</si>
  <si>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</si>
  <si>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</si>
  <si>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</si>
  <si>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</si>
  <si>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</si>
  <si>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</si>
  <si>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</si>
  <si>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</si>
  <si>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</si>
  <si>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</si>
  <si>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</si>
  <si>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</si>
  <si>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</si>
  <si>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</si>
  <si>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</si>
  <si>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</si>
  <si>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</si>
  <si>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</si>
  <si>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</si>
  <si>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</si>
  <si>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</si>
  <si>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</si>
  <si>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</si>
  <si>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</si>
  <si>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</si>
  <si>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</si>
  <si>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</si>
  <si>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</si>
  <si>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</si>
  <si>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</si>
  <si>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</si>
  <si>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</si>
  <si>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</si>
  <si>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</si>
  <si>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</si>
  <si>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</si>
  <si>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</si>
  <si>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</si>
  <si>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</si>
  <si>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</si>
  <si>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</si>
  <si>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</si>
  <si>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</si>
  <si>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</si>
  <si>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</si>
  <si>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</si>
  <si>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</si>
  <si>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</si>
  <si>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</si>
  <si>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</si>
  <si>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</si>
  <si>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</si>
  <si>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</si>
  <si>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</si>
  <si>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</si>
  <si>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</si>
  <si>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</si>
  <si>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</si>
  <si>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</si>
  <si>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</si>
  <si>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</si>
  <si>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</si>
  <si>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</si>
  <si>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</si>
  <si>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</si>
  <si>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</si>
  <si>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</si>
  <si>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</si>
  <si>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</si>
  <si>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</si>
  <si>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</si>
  <si>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</si>
  <si>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</si>
  <si>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</si>
  <si>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</si>
  <si>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</si>
  <si>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</si>
  <si>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</si>
  <si>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</si>
  <si>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</si>
  <si>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</si>
  <si>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</si>
  <si>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</si>
  <si>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</si>
  <si>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</si>
  <si>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</si>
  <si>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</si>
  <si>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</si>
  <si>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</si>
  <si>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</si>
  <si>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</si>
  <si>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</si>
  <si>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</si>
  <si>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</si>
  <si>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</si>
  <si>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</si>
  <si>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</si>
  <si>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</si>
  <si>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</si>
  <si>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</si>
  <si>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</si>
  <si>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</si>
  <si>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</si>
  <si>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</si>
  <si>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</si>
  <si>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</si>
  <si>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</si>
  <si>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</si>
  <si>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</si>
  <si>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</si>
  <si>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</si>
  <si>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</si>
  <si>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</si>
  <si>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</si>
  <si>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</si>
  <si>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</si>
  <si>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</si>
  <si>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</si>
  <si>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</si>
  <si>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</si>
  <si>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</si>
  <si>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</si>
  <si>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</si>
  <si>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</si>
  <si>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</si>
  <si>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</si>
  <si>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</si>
  <si>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</si>
  <si>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</si>
  <si>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</si>
  <si>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</si>
  <si>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</si>
  <si>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</si>
  <si>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</si>
  <si>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</si>
  <si>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</si>
  <si>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</si>
  <si>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</si>
  <si>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</si>
  <si>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</si>
  <si>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</si>
  <si>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</si>
  <si>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</si>
  <si>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</si>
  <si>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</si>
  <si>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</si>
  <si>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</si>
  <si>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</si>
  <si>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</si>
  <si>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</si>
  <si>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</si>
  <si>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</si>
  <si>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</si>
  <si>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</si>
  <si>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</si>
  <si>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</si>
  <si>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</si>
  <si>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</si>
  <si>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</si>
  <si>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</si>
  <si>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</si>
  <si>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</si>
  <si>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</si>
  <si>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</si>
  <si>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</si>
  <si>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</si>
  <si>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</si>
  <si>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</si>
  <si>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</si>
  <si>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</si>
  <si>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</si>
  <si>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</si>
  <si>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</si>
  <si>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</si>
  <si>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</si>
  <si>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</si>
  <si>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</si>
  <si>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</si>
  <si>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</si>
  <si>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</si>
  <si>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</si>
  <si>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</si>
  <si>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</si>
  <si>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</si>
  <si>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</si>
  <si>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</si>
  <si>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</si>
  <si>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</si>
  <si>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</si>
  <si>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</si>
  <si>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</si>
  <si>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</si>
  <si>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</si>
  <si>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</si>
  <si>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</si>
  <si>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</si>
  <si>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</si>
  <si>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</si>
  <si>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</si>
  <si>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</si>
  <si>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</si>
  <si>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</si>
  <si>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</si>
  <si>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</si>
  <si>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</si>
  <si>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</si>
  <si>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</si>
  <si>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</si>
  <si>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</si>
  <si>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</si>
  <si>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</si>
  <si>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</si>
  <si>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</si>
  <si>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</si>
  <si>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</si>
  <si>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</si>
  <si>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</si>
  <si>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</si>
  <si>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</si>
  <si>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</si>
  <si>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</si>
  <si>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</si>
  <si>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</si>
  <si>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</si>
  <si>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</si>
  <si>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</si>
  <si>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</si>
  <si>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</si>
  <si>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</si>
  <si>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</si>
  <si>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</si>
  <si>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</si>
  <si>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</si>
  <si>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</si>
  <si>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</si>
  <si>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</si>
  <si>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</si>
  <si>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</si>
  <si>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</si>
  <si>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</si>
  <si>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</si>
  <si>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</si>
  <si>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</si>
  <si>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</si>
  <si>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</si>
  <si>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</si>
  <si>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</si>
  <si>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</si>
  <si>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</si>
  <si>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</si>
  <si>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</si>
  <si>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</si>
  <si>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</si>
  <si>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</si>
  <si>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</si>
  <si>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</si>
  <si>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</si>
  <si>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</si>
  <si>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</si>
  <si>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</si>
  <si>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</si>
  <si>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</si>
  <si>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</si>
  <si>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</si>
  <si>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</si>
  <si>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</si>
  <si>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</si>
  <si>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</si>
  <si>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</si>
  <si>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</si>
  <si>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</si>
  <si>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</si>
  <si>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</si>
  <si>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</si>
  <si>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</si>
  <si>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</si>
  <si>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</si>
  <si>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</si>
  <si>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</si>
  <si>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</si>
  <si>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</si>
  <si>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</si>
  <si>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</si>
  <si>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</si>
  <si>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</si>
  <si>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</si>
  <si>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</si>
  <si>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</si>
  <si>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</si>
  <si>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</si>
  <si>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</si>
  <si>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</si>
  <si>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</si>
  <si>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</si>
  <si>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</si>
  <si>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</si>
  <si>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</si>
  <si>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</si>
  <si>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</si>
  <si>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</si>
  <si>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</si>
  <si>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</si>
  <si>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</si>
  <si>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</si>
  <si>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</si>
  <si>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</si>
  <si>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</si>
  <si>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</si>
  <si>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</si>
  <si>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</si>
  <si>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</si>
  <si>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</si>
  <si>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</si>
  <si>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</si>
  <si>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</si>
  <si>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</si>
  <si>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</si>
  <si>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</si>
  <si>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</si>
  <si>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</si>
  <si>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</si>
  <si>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</si>
  <si>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</si>
  <si>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</si>
  <si>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</si>
  <si>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</si>
  <si>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</si>
  <si>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</si>
  <si>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</si>
  <si>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</si>
  <si>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</si>
  <si>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</si>
  <si>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</si>
  <si>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</si>
  <si>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</si>
  <si>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</si>
  <si>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</si>
  <si>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</si>
  <si>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</si>
  <si>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</si>
  <si>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</si>
  <si>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</si>
  <si>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</si>
  <si>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</si>
  <si>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</si>
  <si>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</si>
  <si>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</si>
  <si>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</si>
  <si>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</si>
  <si>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</si>
  <si>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</si>
  <si>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</si>
  <si>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</si>
  <si>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</si>
  <si>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</si>
  <si>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</si>
  <si>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</si>
  <si>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</si>
  <si>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</si>
  <si>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</si>
  <si>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</si>
  <si>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</si>
  <si>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</si>
  <si>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</si>
  <si>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</si>
  <si>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</si>
  <si>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</si>
  <si>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</si>
  <si>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</si>
  <si>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</si>
  <si>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</si>
  <si>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</si>
  <si>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</si>
  <si>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</si>
  <si>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</si>
  <si>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</si>
  <si>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</si>
  <si>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</si>
  <si>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</si>
  <si>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</si>
  <si>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</si>
  <si>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</si>
  <si>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</si>
  <si>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</si>
  <si>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</si>
  <si>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</si>
  <si>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</si>
  <si>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</si>
  <si>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</si>
  <si>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</si>
  <si>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</si>
  <si>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</si>
  <si>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</si>
  <si>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</si>
  <si>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</si>
  <si>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</si>
  <si>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</si>
  <si>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</si>
  <si>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</si>
  <si>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</si>
  <si>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</si>
  <si>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</si>
  <si>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</si>
  <si>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</si>
  <si>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</si>
  <si>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</si>
  <si>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</si>
  <si>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</si>
  <si>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</si>
  <si>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</si>
  <si>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</si>
  <si>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</si>
  <si>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</si>
  <si>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</si>
  <si>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</si>
  <si>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</si>
  <si>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</si>
  <si>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</si>
  <si>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</si>
  <si>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</si>
  <si>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</si>
  <si>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</si>
  <si>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</si>
  <si>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</si>
  <si>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</si>
  <si>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</si>
  <si>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</si>
  <si>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</si>
  <si>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</si>
  <si>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</si>
  <si>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</si>
  <si>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</si>
  <si>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</si>
  <si>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</si>
  <si>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</si>
  <si>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</si>
  <si>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</si>
  <si>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</si>
  <si>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</si>
  <si>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</si>
  <si>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</si>
  <si>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</si>
  <si>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</si>
  <si>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</si>
  <si>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</si>
  <si>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</si>
  <si>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</si>
  <si>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</si>
  <si>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</si>
  <si>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</si>
  <si>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</si>
  <si>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</si>
  <si>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</si>
  <si>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</si>
  <si>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</si>
  <si>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</si>
  <si>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</si>
  <si>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</si>
  <si>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</si>
  <si>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</si>
  <si>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</si>
  <si>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</si>
  <si>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</si>
  <si>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</si>
  <si>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</si>
  <si>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</si>
  <si>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</si>
  <si>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</si>
  <si>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</si>
  <si>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</si>
  <si>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</si>
  <si>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</si>
  <si>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</si>
  <si>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</si>
  <si>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</si>
  <si>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</si>
  <si>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</si>
  <si>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</si>
  <si>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</si>
  <si>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</si>
  <si>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</si>
  <si>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</si>
  <si>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</si>
  <si>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</si>
  <si>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</si>
  <si>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</si>
  <si>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</si>
  <si>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</si>
  <si>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</si>
  <si>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</si>
  <si>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</si>
  <si>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</si>
  <si>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</si>
  <si>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</si>
  <si>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</si>
  <si>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</si>
  <si>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</si>
  <si>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</si>
  <si>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</si>
  <si>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</si>
  <si>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</si>
  <si>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</si>
  <si>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</si>
  <si>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</si>
  <si>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</si>
  <si>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</si>
  <si>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</si>
  <si>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</si>
  <si>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</si>
  <si>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</si>
  <si>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</si>
  <si>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</si>
  <si>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</si>
  <si>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</si>
  <si>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</si>
  <si>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</si>
  <si>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</si>
  <si>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</si>
  <si>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</si>
  <si>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</si>
  <si>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</si>
  <si>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</si>
  <si>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</si>
  <si>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</si>
  <si>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</si>
  <si>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</si>
  <si>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</si>
  <si>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</si>
  <si>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</si>
  <si>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</si>
  <si>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</si>
  <si>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</si>
  <si>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</si>
  <si>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</si>
  <si>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</si>
  <si>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</si>
  <si>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</si>
  <si>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</si>
  <si>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</si>
  <si>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</si>
  <si>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</si>
  <si>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</si>
  <si>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</si>
  <si>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</si>
  <si>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</si>
  <si>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</si>
  <si>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</si>
  <si>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</si>
  <si>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</si>
  <si>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</si>
  <si>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</si>
  <si>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</si>
  <si>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</si>
  <si>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</si>
  <si>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</si>
  <si>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</si>
  <si>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</si>
  <si>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</si>
  <si>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</si>
  <si>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</si>
  <si>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</si>
  <si>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</si>
  <si>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</si>
  <si>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</si>
  <si>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</si>
  <si>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</si>
  <si>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</si>
  <si>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</si>
  <si>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</si>
  <si>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</si>
  <si>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</si>
  <si>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</si>
  <si>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</si>
  <si>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</si>
  <si>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</si>
  <si>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</si>
  <si>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</si>
  <si>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</si>
  <si>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</si>
  <si>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</si>
  <si>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</si>
  <si>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</si>
  <si>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</si>
  <si>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</si>
  <si>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</si>
  <si>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</si>
  <si>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</si>
  <si>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</si>
  <si>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</si>
  <si>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</si>
  <si>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</si>
  <si>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</si>
  <si>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</si>
  <si>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</si>
  <si>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</si>
  <si>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</si>
  <si>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</si>
  <si>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</si>
  <si>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</si>
  <si>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</si>
  <si>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</si>
  <si>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</si>
  <si>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</si>
  <si>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</si>
  <si>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</si>
  <si>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</si>
  <si>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</si>
  <si>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</si>
  <si>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</si>
  <si>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</si>
  <si>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</si>
  <si>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</si>
  <si>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</si>
  <si>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</si>
  <si>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</si>
  <si>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</si>
  <si>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</si>
  <si>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</si>
  <si>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</si>
  <si>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</si>
  <si>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</si>
  <si>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</si>
  <si>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</si>
  <si>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</si>
  <si>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</si>
  <si>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</si>
  <si>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</si>
  <si>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</si>
  <si>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</si>
  <si>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</si>
  <si>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</si>
  <si>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</si>
  <si>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</si>
  <si>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</si>
  <si>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</si>
  <si>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</si>
  <si>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</si>
  <si>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</si>
  <si>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</si>
  <si>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</si>
  <si>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</si>
  <si>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</si>
  <si>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</si>
  <si>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</si>
  <si>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</si>
  <si>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</si>
  <si>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</si>
  <si>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</si>
  <si>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</si>
  <si>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</si>
  <si>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</si>
  <si>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</si>
  <si>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</si>
  <si>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</si>
  <si>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</si>
  <si>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</si>
  <si>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</si>
  <si>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</si>
  <si>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</si>
  <si>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</si>
  <si>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</si>
  <si>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</si>
  <si>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</si>
  <si>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</si>
  <si>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</si>
  <si>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</si>
  <si>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</si>
  <si>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</si>
  <si>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</si>
  <si>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</si>
  <si>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</si>
  <si>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</si>
  <si>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</si>
  <si>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</si>
  <si>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</si>
  <si>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</si>
  <si>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</si>
  <si>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</si>
  <si>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</si>
  <si>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</si>
  <si>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</si>
  <si>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</si>
  <si>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</si>
  <si>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</si>
  <si>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</si>
  <si>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</si>
  <si>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</si>
  <si>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</si>
  <si>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</si>
  <si>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</si>
  <si>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</si>
  <si>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</si>
  <si>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</si>
  <si>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</si>
  <si>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</si>
  <si>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</si>
  <si>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</si>
  <si>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</si>
  <si>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</si>
  <si>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</si>
  <si>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</si>
  <si>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</si>
  <si>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</si>
  <si>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</si>
  <si>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</si>
  <si>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</si>
  <si>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</si>
  <si>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</si>
  <si>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</si>
  <si>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</si>
  <si>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</si>
  <si>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</si>
  <si>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</si>
  <si>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</si>
  <si>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</si>
  <si>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</si>
  <si>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</si>
  <si>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</si>
  <si>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</si>
  <si>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</si>
  <si>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</si>
  <si>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</si>
  <si>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</si>
  <si>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</si>
  <si>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</si>
  <si>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</si>
  <si>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</si>
  <si>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</si>
  <si>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</si>
  <si>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</si>
  <si>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</si>
  <si>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</si>
  <si>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</si>
  <si>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</si>
  <si>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</si>
  <si>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</si>
  <si>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</si>
  <si>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</si>
  <si>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</si>
  <si>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</si>
  <si>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</si>
  <si>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</si>
  <si>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</si>
  <si>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</si>
  <si>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</si>
  <si>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</si>
  <si>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</si>
  <si>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</si>
  <si>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</si>
  <si>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</si>
  <si>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</si>
  <si>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</si>
  <si>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</si>
  <si>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</si>
  <si>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</si>
  <si>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</si>
  <si>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</si>
  <si>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</si>
  <si>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</si>
  <si>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</si>
  <si>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</si>
  <si>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</si>
  <si>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</si>
  <si>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</si>
  <si>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</si>
  <si>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</si>
  <si>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</si>
  <si>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</si>
  <si>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</si>
  <si>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</si>
  <si>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</si>
  <si>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</si>
  <si>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</si>
  <si>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</si>
  <si>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</si>
  <si>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</si>
  <si>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</si>
  <si>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</si>
  <si>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</si>
  <si>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</si>
  <si>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</si>
  <si>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</si>
  <si>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</si>
  <si>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</si>
  <si>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</si>
  <si>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</si>
  <si>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</si>
  <si>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</si>
  <si>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</si>
  <si>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</si>
  <si>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</si>
  <si>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</si>
  <si>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</si>
  <si>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</si>
  <si>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</si>
  <si>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</si>
  <si>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</si>
  <si>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</si>
  <si>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</si>
  <si>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</si>
  <si>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</si>
  <si>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</si>
  <si>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</si>
  <si>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</si>
  <si>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</si>
  <si>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</si>
  <si>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</si>
  <si>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</si>
  <si>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</si>
  <si>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</si>
  <si>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</si>
  <si>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</si>
  <si>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</si>
  <si>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</si>
  <si>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</si>
  <si>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</si>
  <si>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</si>
  <si>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</si>
  <si>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</si>
  <si>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</si>
  <si>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</si>
  <si>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</si>
  <si>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</si>
  <si>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</si>
  <si>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</si>
  <si>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</si>
  <si>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</si>
  <si>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</si>
  <si>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</si>
  <si>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</si>
  <si>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</si>
  <si>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</si>
  <si>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</si>
  <si>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</si>
  <si>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</si>
  <si>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</si>
  <si>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</si>
  <si>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</si>
  <si>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</si>
  <si>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</si>
  <si>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</si>
  <si>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</si>
  <si>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</si>
  <si>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</si>
  <si>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</si>
  <si>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</si>
  <si>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</si>
  <si>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</si>
  <si>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</si>
  <si>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</si>
  <si>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</si>
  <si>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</si>
  <si>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</si>
  <si>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</si>
  <si>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</si>
  <si>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</si>
  <si>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</si>
  <si>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</si>
  <si>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</si>
  <si>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</si>
  <si>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</si>
  <si>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</si>
  <si>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</si>
  <si>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</si>
  <si>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</si>
  <si>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</si>
  <si>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</si>
  <si>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</si>
  <si>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</si>
  <si>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</si>
  <si>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</si>
  <si>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</si>
  <si>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</si>
  <si>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</si>
  <si>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</si>
  <si>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</si>
  <si>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</si>
  <si>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</si>
  <si>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</si>
  <si>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</si>
  <si>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</si>
  <si>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</si>
  <si>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</si>
  <si>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</si>
  <si>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</si>
  <si>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</si>
  <si>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</si>
  <si>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</si>
  <si>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</si>
  <si>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</si>
  <si>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</si>
  <si>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</si>
  <si>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</si>
  <si>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</si>
  <si>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</si>
  <si>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</si>
  <si>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</si>
  <si>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</si>
  <si>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</si>
  <si>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</si>
  <si>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</si>
  <si>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</si>
  <si>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</si>
  <si>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</si>
  <si>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</si>
  <si>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</si>
  <si>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</si>
  <si>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</si>
  <si>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</si>
  <si>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</si>
  <si>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</si>
  <si>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</si>
  <si>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</si>
  <si>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</si>
  <si>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</si>
  <si>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</si>
  <si>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</si>
  <si>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</si>
  <si>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</si>
  <si>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</si>
  <si>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</si>
  <si>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</si>
  <si>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</si>
  <si>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</si>
  <si>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</si>
  <si>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</si>
  <si>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</si>
  <si>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</si>
  <si>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</si>
  <si>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</si>
  <si>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</si>
  <si>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</si>
  <si>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</si>
  <si>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</si>
  <si>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</si>
  <si>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</si>
  <si>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</si>
  <si>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</si>
  <si>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</si>
  <si>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</si>
  <si>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</si>
  <si>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</si>
  <si>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</si>
  <si>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</si>
  <si>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</si>
  <si>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</si>
  <si>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</si>
  <si>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</si>
  <si>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</si>
  <si>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</si>
  <si>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</si>
  <si>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</si>
  <si>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</si>
  <si>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</si>
  <si>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</si>
  <si>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</si>
  <si>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</si>
  <si>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</si>
  <si>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</si>
  <si>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</si>
  <si>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</si>
  <si>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</si>
  <si>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</si>
  <si>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</si>
  <si>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</si>
  <si>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</si>
  <si>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</si>
  <si>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</si>
  <si>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</si>
  <si>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</si>
  <si>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</si>
  <si>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</si>
  <si>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</si>
  <si>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</si>
  <si>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</si>
  <si>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</si>
  <si>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</si>
  <si>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</si>
  <si>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</si>
  <si>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</si>
  <si>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</si>
  <si>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</si>
  <si>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</si>
  <si>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</si>
  <si>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</si>
  <si>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</si>
  <si>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</si>
  <si>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</si>
  <si>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</si>
  <si>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</si>
  <si>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</si>
  <si>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</si>
  <si>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</si>
  <si>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</si>
  <si>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</si>
  <si>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</si>
  <si>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</si>
  <si>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</si>
  <si>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</si>
  <si>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</si>
  <si>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</si>
  <si>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</si>
  <si>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</si>
  <si>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</si>
  <si>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</si>
  <si>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</si>
  <si>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</si>
  <si>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</si>
  <si>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</si>
  <si>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</si>
  <si>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</si>
  <si>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</si>
  <si>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</si>
  <si>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</si>
  <si>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</si>
  <si>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</si>
  <si>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</si>
  <si>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</si>
  <si>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</si>
  <si>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</si>
  <si>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</si>
  <si>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</si>
  <si>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</si>
  <si>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</si>
  <si>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</si>
  <si>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</si>
  <si>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</si>
  <si>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</si>
  <si>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</si>
  <si>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</si>
  <si>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</si>
  <si>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</si>
  <si>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</si>
  <si>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</si>
  <si>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</si>
  <si>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</si>
  <si>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</si>
  <si>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</si>
  <si>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</si>
  <si>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</si>
  <si>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</si>
  <si>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</si>
  <si>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</si>
  <si>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</si>
  <si>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</si>
  <si>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</si>
  <si>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</si>
  <si>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</si>
  <si>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</si>
  <si>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</si>
  <si>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</si>
  <si>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</si>
  <si>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</si>
  <si>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</si>
  <si>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</si>
  <si>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</si>
  <si>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</si>
  <si>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</si>
  <si>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</si>
  <si>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</si>
  <si>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</si>
  <si>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</si>
  <si>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</si>
  <si>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</si>
  <si>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</si>
  <si>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</si>
  <si>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</si>
  <si>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</si>
  <si>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</si>
  <si>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</si>
  <si>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</si>
  <si>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</si>
  <si>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</si>
  <si>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</si>
  <si>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</si>
  <si>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</si>
  <si>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</si>
  <si>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</si>
  <si>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</si>
  <si>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</si>
  <si>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</si>
  <si>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</si>
  <si>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</si>
  <si>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</si>
  <si>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</si>
  <si>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</si>
  <si>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</si>
  <si>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</si>
  <si>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</si>
  <si>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</si>
  <si>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</si>
  <si>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</si>
  <si>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</si>
  <si>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</si>
  <si>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</si>
  <si>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</si>
  <si>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</si>
  <si>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</si>
  <si>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</si>
  <si>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</si>
  <si>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</si>
  <si>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</si>
  <si>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</si>
  <si>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</si>
  <si>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</si>
  <si>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</si>
  <si>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</si>
  <si>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</si>
  <si>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</si>
  <si>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</si>
  <si>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</si>
  <si>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</si>
  <si>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</si>
  <si>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</si>
  <si>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</si>
  <si>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</si>
  <si>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</si>
  <si>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</si>
  <si>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</si>
  <si>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</si>
  <si>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</si>
  <si>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</si>
  <si>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</si>
  <si>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</si>
  <si>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</si>
  <si>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</si>
  <si>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</si>
  <si>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</si>
  <si>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</si>
  <si>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</si>
  <si>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</si>
  <si>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</si>
  <si>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</si>
  <si>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</si>
  <si>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</si>
  <si>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</si>
  <si>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</si>
  <si>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</si>
  <si>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</si>
  <si>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</si>
  <si>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</si>
  <si>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</si>
  <si>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</si>
  <si>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</si>
  <si>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</si>
  <si>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</si>
  <si>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</si>
  <si>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</si>
  <si>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</si>
  <si>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</si>
  <si>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</si>
  <si>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</si>
  <si>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</si>
  <si>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</si>
  <si>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</si>
  <si>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</si>
  <si>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</si>
  <si>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</si>
  <si>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</si>
  <si>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</si>
  <si>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</si>
  <si>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</si>
  <si>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</si>
  <si>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</si>
  <si>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</si>
  <si>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</si>
  <si>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</si>
  <si>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</si>
  <si>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</si>
  <si>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</si>
  <si>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</si>
  <si>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</si>
  <si>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</si>
  <si>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</si>
  <si>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</si>
  <si>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</si>
  <si>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</si>
  <si>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</si>
  <si>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</si>
  <si>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</si>
  <si>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</si>
  <si>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</si>
  <si>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</si>
  <si>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</si>
  <si>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</si>
  <si>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</si>
  <si>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</si>
  <si>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</si>
  <si>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</si>
  <si>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</si>
  <si>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</si>
  <si>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</si>
  <si>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</si>
  <si>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</si>
  <si>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</si>
  <si>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</si>
  <si>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</si>
  <si>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</si>
  <si>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</si>
  <si>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</si>
  <si>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</si>
  <si>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</si>
  <si>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</si>
  <si>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</si>
  <si>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</si>
  <si>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</si>
  <si>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</si>
  <si>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</si>
  <si>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</si>
  <si>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</si>
  <si>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</si>
  <si>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</si>
  <si>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</si>
  <si>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</si>
  <si>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</si>
  <si>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</si>
  <si>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</si>
  <si>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</si>
  <si>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</si>
  <si>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</si>
  <si>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</si>
  <si>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</si>
  <si>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</si>
  <si>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</si>
  <si>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</si>
  <si>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</si>
  <si>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</si>
  <si>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</si>
  <si>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</si>
  <si>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</si>
  <si>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</si>
  <si>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</si>
  <si>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</si>
  <si>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</si>
  <si>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</si>
  <si>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</si>
  <si>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</si>
  <si>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</si>
  <si>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</si>
  <si>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</si>
  <si>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</si>
  <si>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</si>
  <si>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</si>
  <si>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</si>
  <si>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</si>
  <si>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</si>
  <si>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</si>
  <si>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</si>
  <si>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</si>
  <si>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</si>
  <si>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</si>
  <si>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</si>
  <si>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</si>
  <si>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</si>
  <si>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</si>
  <si>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</si>
  <si>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</si>
  <si>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</si>
  <si>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</si>
  <si>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</si>
  <si>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</si>
  <si>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</si>
  <si>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</si>
  <si>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</si>
  <si>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</si>
  <si>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</si>
  <si>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</si>
  <si>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</si>
  <si>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</si>
  <si>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</si>
  <si>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</si>
  <si>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</si>
  <si>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</si>
  <si>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</si>
  <si>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</si>
  <si>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</si>
  <si>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</si>
  <si>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</si>
  <si>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</si>
  <si>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</si>
  <si>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</si>
  <si>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</si>
  <si>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</si>
  <si>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</si>
  <si>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</si>
  <si>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</si>
  <si>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</si>
  <si>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</si>
  <si>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</si>
  <si>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</si>
  <si>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</si>
  <si>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</si>
  <si>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</si>
  <si>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</si>
  <si>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</si>
  <si>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</si>
  <si>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</si>
  <si>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</si>
  <si>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</si>
  <si>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</si>
  <si>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</si>
  <si>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</si>
  <si>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</si>
  <si>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</si>
  <si>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</si>
  <si>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</si>
  <si>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</si>
  <si>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</si>
  <si>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</si>
  <si>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</si>
  <si>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</si>
  <si>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</si>
  <si>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</si>
  <si>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</si>
  <si>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</si>
  <si>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</si>
  <si>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</si>
  <si>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</si>
  <si>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</si>
  <si>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</si>
  <si>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</si>
  <si>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</si>
  <si>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</si>
  <si>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</si>
  <si>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</si>
  <si>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</si>
  <si>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</si>
  <si>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</si>
  <si>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</si>
  <si>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</si>
  <si>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</si>
  <si>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</si>
  <si>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</si>
  <si>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</si>
  <si>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</si>
  <si>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</si>
  <si>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</si>
  <si>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</si>
  <si>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</si>
  <si>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</si>
  <si>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</si>
  <si>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</si>
  <si>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</si>
  <si>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</si>
  <si>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</si>
  <si>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</si>
  <si>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</si>
  <si>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</si>
  <si>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</si>
  <si>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</si>
  <si>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</si>
  <si>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</si>
  <si>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</si>
  <si>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</si>
  <si>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</si>
  <si>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</si>
  <si>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</si>
  <si>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</si>
  <si>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</si>
  <si>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</si>
  <si>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</si>
  <si>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</si>
  <si>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</si>
  <si>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</si>
  <si>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</si>
  <si>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</si>
  <si>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</si>
  <si>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</si>
  <si>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</si>
  <si>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</si>
  <si>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</si>
  <si>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</si>
  <si>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</si>
  <si>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</si>
  <si>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</si>
  <si>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</si>
  <si>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</si>
  <si>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</si>
  <si>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</si>
  <si>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</si>
  <si>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</si>
  <si>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</si>
  <si>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</si>
  <si>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</si>
  <si>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</si>
  <si>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</si>
  <si>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</si>
  <si>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</si>
  <si>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</si>
  <si>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</si>
  <si>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</si>
  <si>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</si>
  <si>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</si>
  <si>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</si>
  <si>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</si>
  <si>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</si>
  <si>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</si>
  <si>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</si>
  <si>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</si>
  <si>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</si>
  <si>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</si>
  <si>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</si>
  <si>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</si>
  <si>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</si>
  <si>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</si>
  <si>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</si>
  <si>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</si>
  <si>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</si>
  <si>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</si>
  <si>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</si>
  <si>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</si>
  <si>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</si>
  <si>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</si>
  <si>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</si>
  <si>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</si>
  <si>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</si>
  <si>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</si>
  <si>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</si>
  <si>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</si>
  <si>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</si>
  <si>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</si>
  <si>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</si>
  <si>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</si>
  <si>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</si>
  <si>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</si>
  <si>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</si>
  <si>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</si>
  <si>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</si>
  <si>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</si>
  <si>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</si>
  <si>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</si>
  <si>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</si>
  <si>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</si>
  <si>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</si>
  <si>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</si>
  <si>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</si>
  <si>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</si>
  <si>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</si>
  <si>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</si>
  <si>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</si>
  <si>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</si>
  <si>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</si>
  <si>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</si>
  <si>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</si>
  <si>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</si>
  <si>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</si>
  <si>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</si>
  <si>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</si>
  <si>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</si>
  <si>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</si>
  <si>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</si>
  <si>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</si>
  <si>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</si>
  <si>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</si>
  <si>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</si>
  <si>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</si>
  <si>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</si>
  <si>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</si>
  <si>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</si>
  <si>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</si>
  <si>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</si>
  <si>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</si>
  <si>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</si>
  <si>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</si>
  <si>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</si>
  <si>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</si>
  <si>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</si>
  <si>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</si>
  <si>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</si>
  <si>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</si>
  <si>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</si>
  <si>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</si>
  <si>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</si>
  <si>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</si>
  <si>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</si>
  <si>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</si>
  <si>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</si>
  <si>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</si>
  <si>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</si>
  <si>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</si>
  <si>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</si>
  <si>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</si>
  <si>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</si>
  <si>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</si>
  <si>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</si>
  <si>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</si>
  <si>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</si>
  <si>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</si>
  <si>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</si>
  <si>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</si>
  <si>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</si>
  <si>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</si>
  <si>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</si>
  <si>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</si>
  <si>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</si>
  <si>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</si>
  <si>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</si>
  <si>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</si>
  <si>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</si>
  <si>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</si>
  <si>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</si>
  <si>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</si>
  <si>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</si>
  <si>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</si>
  <si>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</si>
  <si>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</si>
  <si>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</si>
  <si>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</si>
  <si>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</si>
  <si>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</si>
  <si>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</si>
  <si>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</si>
  <si>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</si>
  <si>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</si>
  <si>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</si>
  <si>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</si>
  <si>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</si>
  <si>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</si>
  <si>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</si>
  <si>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</si>
  <si>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</si>
  <si>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</si>
  <si>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</si>
  <si>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</si>
  <si>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</si>
  <si>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</si>
  <si>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</si>
  <si>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</si>
  <si>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</si>
  <si>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</si>
  <si>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</si>
  <si>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</si>
  <si>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</si>
  <si>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</si>
  <si>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</si>
  <si>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</si>
  <si>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</si>
  <si>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</si>
  <si>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</si>
  <si>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</si>
  <si>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</si>
  <si>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</si>
  <si>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</si>
  <si>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</si>
  <si>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</si>
  <si>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</si>
  <si>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</si>
  <si>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</si>
  <si>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</si>
  <si>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</si>
  <si>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</si>
  <si>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</si>
  <si>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</si>
  <si>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</si>
  <si>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</si>
  <si>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</si>
  <si>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</si>
  <si>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</si>
  <si>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</si>
  <si>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</si>
  <si>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</si>
  <si>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</si>
  <si>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</si>
  <si>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</si>
  <si>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</si>
  <si>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</si>
  <si>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</si>
  <si>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</si>
  <si>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</si>
  <si>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</si>
  <si>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</si>
  <si>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</si>
  <si>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</si>
  <si>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</si>
  <si>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</si>
  <si>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</si>
  <si>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</si>
  <si>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</si>
  <si>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</si>
  <si>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</si>
  <si>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</si>
  <si>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</si>
  <si>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</si>
  <si>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</si>
  <si>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</si>
  <si>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</si>
  <si>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</si>
  <si>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</si>
  <si>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</si>
  <si>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</si>
  <si>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</si>
  <si>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</si>
  <si>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</si>
  <si>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</si>
  <si>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</si>
  <si>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</si>
  <si>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</si>
  <si>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</si>
  <si>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</si>
  <si>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</si>
  <si>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</si>
  <si>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</si>
  <si>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</si>
  <si>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</si>
  <si>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</si>
  <si>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</si>
  <si>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</si>
  <si>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</si>
  <si>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</si>
  <si>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</si>
  <si>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</si>
  <si>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</si>
  <si>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</si>
  <si>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</si>
  <si>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</si>
  <si>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</si>
  <si>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</si>
  <si>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</si>
  <si>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</si>
  <si>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</si>
  <si>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</si>
  <si>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</si>
  <si>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</si>
  <si>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</si>
  <si>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</si>
  <si>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</si>
  <si>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</si>
  <si>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</si>
  <si>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</si>
  <si>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</si>
  <si>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</si>
  <si>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</si>
  <si>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</si>
  <si>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</si>
  <si>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</si>
  <si>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</si>
  <si>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</si>
  <si>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</si>
  <si>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</si>
  <si>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</si>
  <si>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</si>
  <si>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</si>
  <si>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</si>
  <si>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</si>
  <si>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</si>
  <si>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</si>
  <si>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</si>
  <si>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</si>
  <si>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</si>
  <si>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</si>
  <si>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</si>
  <si>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</si>
  <si>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</si>
  <si>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</si>
  <si>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</si>
  <si>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</si>
  <si>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</si>
  <si>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</si>
  <si>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</si>
  <si>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</si>
  <si>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</si>
  <si>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</si>
  <si>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</si>
  <si>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</si>
  <si>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</si>
  <si>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</si>
  <si>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</si>
  <si>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</si>
  <si>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</si>
  <si>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</si>
  <si>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</si>
  <si>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</si>
  <si>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</si>
  <si>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</si>
  <si>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</si>
  <si>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</si>
  <si>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</si>
  <si>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</si>
  <si>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</si>
  <si>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</si>
  <si>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</si>
  <si>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</si>
  <si>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</si>
  <si>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</si>
  <si>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</si>
  <si>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</si>
  <si>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</si>
  <si>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</si>
  <si>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</si>
  <si>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</si>
  <si>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</si>
  <si>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</si>
  <si>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</si>
  <si>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</si>
  <si>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</si>
  <si>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</si>
  <si>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</si>
  <si>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</si>
  <si>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</si>
  <si>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</si>
  <si>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</si>
  <si>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</si>
  <si>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</si>
  <si>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</si>
  <si>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</si>
  <si>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</si>
  <si>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</si>
  <si>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</si>
  <si>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</si>
  <si>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</si>
  <si>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</si>
  <si>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</si>
  <si>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</si>
  <si>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</si>
  <si>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</si>
  <si>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</si>
  <si>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</si>
  <si>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</si>
  <si>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</si>
  <si>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</si>
  <si>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</si>
  <si>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</si>
  <si>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</si>
  <si>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</si>
  <si>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</si>
  <si>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</si>
  <si>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</si>
  <si>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</si>
  <si>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</si>
  <si>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</si>
  <si>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</si>
  <si>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</si>
  <si>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</si>
  <si>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</si>
  <si>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</si>
  <si>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</si>
  <si>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</si>
  <si>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</si>
  <si>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</si>
  <si>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</si>
  <si>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</si>
  <si>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</si>
  <si>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</si>
  <si>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</si>
  <si>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</si>
  <si>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</si>
  <si>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</si>
  <si>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</si>
  <si>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</si>
  <si>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</si>
  <si>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</si>
  <si>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</si>
  <si>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</si>
  <si>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</si>
  <si>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</si>
  <si>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</si>
  <si>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</si>
  <si>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</si>
  <si>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</si>
  <si>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</si>
  <si>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</si>
  <si>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</si>
  <si>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</si>
  <si>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</si>
  <si>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</si>
  <si>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</si>
  <si>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</si>
  <si>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</si>
  <si>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</si>
  <si>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</si>
  <si>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</si>
  <si>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</si>
  <si>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</si>
  <si>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</si>
  <si>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</si>
  <si>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</si>
  <si>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</si>
  <si>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</si>
  <si>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</si>
  <si>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</si>
  <si>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</si>
  <si>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</si>
  <si>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</si>
  <si>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</si>
  <si>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</si>
  <si>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</si>
  <si>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</si>
  <si>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</si>
  <si>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</si>
  <si>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</si>
  <si>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</si>
  <si>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</si>
  <si>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</si>
  <si>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</si>
  <si>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</si>
  <si>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</si>
  <si>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</si>
  <si>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</si>
  <si>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</si>
  <si>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</si>
  <si>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</si>
  <si>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</si>
  <si>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</si>
  <si>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</si>
  <si>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</si>
  <si>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</si>
  <si>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</si>
  <si>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</si>
  <si>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</si>
  <si>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</si>
  <si>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</si>
  <si>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</si>
  <si>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</si>
  <si>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</si>
  <si>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</si>
  <si>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</si>
  <si>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</si>
  <si>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</si>
  <si>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</si>
  <si>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</si>
  <si>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</si>
  <si>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</si>
  <si>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</si>
  <si>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</si>
  <si>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</si>
  <si>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</si>
  <si>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</si>
  <si>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</si>
  <si>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</si>
  <si>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</si>
  <si>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</si>
  <si>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</si>
  <si>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</si>
  <si>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</si>
  <si>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</si>
  <si>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</si>
  <si>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</si>
  <si>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</si>
  <si>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</si>
  <si>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</si>
  <si>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</si>
  <si>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</si>
  <si>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</si>
  <si>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</si>
  <si>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</si>
  <si>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</si>
  <si>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</si>
  <si>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</si>
  <si>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</si>
  <si>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</si>
  <si>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</si>
  <si>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</si>
  <si>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</si>
  <si>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</si>
  <si>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</si>
  <si>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</si>
  <si>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</si>
  <si>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</si>
  <si>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</si>
  <si>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</si>
  <si>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</si>
  <si>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</si>
  <si>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</si>
  <si>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</si>
  <si>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</si>
  <si>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</si>
  <si>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</si>
  <si>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</si>
  <si>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</si>
  <si>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</si>
  <si>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</si>
  <si>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</si>
  <si>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</si>
  <si>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</si>
  <si>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</si>
  <si>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</si>
  <si>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</si>
  <si>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</si>
  <si>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</si>
  <si>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</si>
  <si>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</si>
  <si>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</si>
  <si>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</si>
  <si>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</si>
  <si>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</si>
  <si>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</si>
  <si>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</si>
  <si>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</si>
  <si>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</si>
  <si>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</si>
  <si>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</si>
  <si>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</si>
  <si>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</si>
  <si>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</si>
  <si>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</si>
  <si>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</si>
  <si>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</si>
  <si>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</si>
  <si>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</si>
  <si>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</si>
  <si>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</si>
  <si>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</si>
  <si>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</si>
  <si>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</si>
  <si>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</si>
  <si>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</si>
  <si>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</si>
  <si>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</si>
  <si>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</si>
  <si>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</si>
  <si>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</si>
  <si>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</si>
  <si>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</si>
  <si>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</si>
  <si>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</si>
  <si>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</si>
  <si>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</si>
  <si>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</si>
  <si>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</si>
  <si>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</si>
  <si>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</si>
  <si>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</si>
  <si>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</si>
  <si>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</si>
  <si>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</si>
  <si>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</si>
  <si>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</si>
  <si>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</si>
  <si>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</si>
  <si>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</si>
  <si>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</si>
  <si>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</si>
  <si>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</si>
  <si>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</si>
  <si>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</si>
  <si>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</si>
  <si>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</si>
  <si>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</si>
  <si>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</si>
  <si>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</si>
  <si>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</si>
  <si>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</si>
  <si>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</si>
  <si>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</si>
  <si>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</si>
  <si>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</si>
  <si>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</si>
  <si>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</si>
  <si>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</si>
  <si>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</si>
  <si>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</si>
  <si>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</si>
  <si>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</si>
  <si>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</si>
  <si>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</si>
  <si>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</si>
  <si>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</si>
  <si>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</si>
  <si>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</si>
  <si>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</si>
  <si>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</si>
  <si>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</si>
  <si>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</si>
  <si>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</si>
  <si>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</si>
  <si>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</si>
  <si>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</si>
  <si>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</si>
  <si>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</si>
  <si>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</si>
  <si>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</si>
  <si>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</si>
  <si>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</si>
  <si>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</si>
  <si>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</si>
  <si>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</si>
  <si>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</si>
  <si>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</si>
  <si>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</si>
  <si>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</si>
  <si>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</si>
  <si>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</si>
  <si>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</si>
  <si>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</si>
  <si>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</si>
  <si>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</si>
  <si>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</si>
  <si>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</si>
  <si>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</si>
  <si>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</si>
  <si>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</si>
  <si>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</si>
  <si>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</si>
  <si>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</si>
  <si>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</si>
  <si>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</si>
  <si>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</si>
  <si>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</si>
  <si>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</si>
  <si>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</si>
  <si>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</si>
  <si>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</si>
  <si>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</si>
  <si>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</si>
  <si>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</si>
  <si>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</si>
  <si>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</si>
  <si>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</si>
  <si>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</si>
  <si>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</si>
  <si>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</si>
  <si>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</si>
  <si>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</si>
  <si>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</si>
  <si>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</si>
  <si>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</si>
  <si>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</si>
  <si>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</si>
  <si>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</si>
  <si>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</si>
  <si>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</si>
  <si>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</si>
  <si>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</si>
  <si>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</si>
  <si>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</si>
  <si>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</si>
  <si>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</si>
  <si>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</si>
  <si>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</si>
  <si>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</si>
  <si>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</si>
  <si>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</si>
  <si>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</si>
  <si>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</si>
  <si>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</si>
  <si>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</si>
  <si>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</si>
  <si>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</si>
  <si>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</si>
  <si>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</si>
  <si>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</si>
  <si>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</si>
  <si>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</si>
  <si>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</si>
  <si>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</si>
  <si>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</si>
  <si>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</si>
  <si>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</si>
  <si>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</si>
  <si>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</si>
  <si>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</si>
  <si>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</si>
  <si>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</si>
  <si>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</si>
  <si>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</si>
  <si>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</si>
  <si>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</si>
  <si>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</si>
  <si>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</si>
  <si>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</si>
  <si>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</si>
  <si>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</si>
  <si>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</si>
  <si>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</si>
  <si>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</si>
  <si>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</si>
  <si>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</si>
  <si>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</si>
  <si>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</si>
  <si>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</si>
  <si>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</si>
  <si>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</si>
  <si>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</si>
  <si>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</si>
  <si>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</si>
  <si>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</si>
  <si>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</si>
  <si>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</si>
  <si>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</si>
  <si>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</si>
  <si>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</si>
  <si>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</si>
  <si>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</si>
  <si>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</si>
  <si>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</si>
  <si>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</si>
  <si>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</si>
  <si>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</si>
  <si>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</si>
  <si>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</si>
  <si>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</si>
  <si>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</si>
  <si>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</si>
  <si>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</si>
  <si>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</si>
  <si>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</si>
  <si>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</si>
  <si>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</si>
  <si>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</si>
  <si>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</si>
  <si>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</si>
  <si>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</si>
  <si>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</si>
  <si>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</si>
  <si>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</si>
  <si>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</si>
  <si>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</si>
  <si>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</si>
  <si>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</si>
  <si>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</si>
  <si>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</si>
  <si>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</si>
  <si>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</si>
  <si>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</si>
  <si>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</si>
  <si>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</si>
  <si>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</si>
  <si>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</si>
  <si>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</si>
  <si>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</si>
  <si>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</si>
  <si>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</si>
  <si>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</si>
  <si>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</si>
  <si>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</si>
  <si>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</si>
  <si>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</si>
  <si>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</si>
  <si>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</si>
  <si>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</si>
  <si>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</si>
  <si>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</si>
  <si>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</si>
  <si>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</si>
  <si>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</si>
  <si>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</si>
  <si>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</si>
  <si>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</si>
  <si>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</si>
  <si>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</si>
  <si>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</si>
  <si>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</si>
  <si>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</si>
  <si>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</si>
  <si>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</si>
  <si>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</si>
  <si>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</si>
  <si>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</si>
  <si>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</si>
  <si>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</si>
  <si>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</si>
  <si>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</si>
  <si>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</si>
  <si>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</si>
  <si>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</si>
  <si>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</si>
  <si>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</si>
  <si>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</si>
  <si>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</si>
  <si>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</si>
  <si>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</si>
  <si>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</si>
  <si>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</si>
  <si>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</si>
  <si>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</si>
  <si>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</si>
  <si>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</si>
  <si>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</si>
  <si>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</si>
  <si>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</si>
  <si>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</si>
  <si>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</si>
  <si>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</si>
  <si>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</si>
  <si>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</si>
  <si>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</si>
  <si>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</si>
  <si>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</si>
  <si>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</si>
  <si>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</si>
  <si>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</si>
  <si>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</si>
  <si>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</si>
  <si>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</si>
  <si>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</si>
  <si>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</si>
  <si>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</si>
  <si>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</si>
  <si>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</si>
  <si>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</si>
  <si>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</si>
  <si>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</si>
  <si>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</si>
  <si>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</si>
  <si>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</si>
  <si>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</si>
  <si>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</si>
  <si>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</si>
  <si>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</si>
  <si>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</si>
  <si>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</si>
  <si>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</si>
  <si>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</si>
  <si>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</si>
  <si>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</si>
  <si>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</si>
  <si>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</si>
  <si>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</si>
  <si>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</si>
  <si>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</si>
  <si>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</si>
  <si>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</si>
  <si>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</si>
  <si>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</si>
  <si>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</si>
  <si>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</si>
  <si>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</si>
  <si>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</si>
  <si>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</si>
  <si>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</si>
  <si>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</si>
  <si>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</si>
  <si>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</si>
  <si>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</si>
  <si>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</si>
  <si>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</si>
  <si>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</si>
  <si>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</si>
  <si>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</si>
  <si>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</si>
  <si>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</si>
  <si>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</si>
  <si>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</si>
  <si>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</si>
  <si>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</si>
  <si>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</si>
  <si>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</si>
  <si>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</si>
  <si>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</si>
  <si>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</si>
  <si>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</si>
  <si>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</si>
  <si>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</si>
  <si>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</si>
  <si>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</si>
  <si>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</si>
  <si>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</si>
  <si>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</si>
  <si>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</si>
  <si>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</si>
  <si>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</si>
  <si>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</si>
  <si>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</si>
  <si>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</si>
  <si>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</si>
  <si>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</si>
  <si>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</si>
  <si>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</si>
  <si>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</si>
  <si>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</si>
  <si>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</si>
  <si>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</si>
  <si>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</si>
  <si>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</si>
  <si>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</si>
  <si>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</si>
  <si>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</si>
  <si>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</si>
  <si>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</si>
  <si>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</si>
  <si>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</si>
  <si>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</si>
  <si>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</si>
  <si>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</si>
  <si>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</si>
  <si>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</si>
  <si>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</si>
  <si>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</si>
  <si>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</si>
  <si>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</si>
  <si>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</si>
  <si>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</si>
  <si>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</si>
  <si>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</si>
  <si>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</si>
  <si>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</si>
  <si>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</si>
  <si>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</si>
  <si>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</si>
  <si>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</si>
  <si>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</si>
  <si>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</si>
  <si>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</si>
  <si>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</si>
  <si>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</si>
  <si>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</si>
  <si>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</si>
  <si>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</si>
  <si>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</si>
  <si>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</si>
  <si>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</si>
  <si>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</si>
  <si>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</si>
  <si>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</si>
  <si>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</si>
  <si>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</si>
  <si>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</si>
  <si>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</si>
  <si>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</si>
  <si>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</si>
  <si>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</si>
  <si>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</si>
  <si>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</si>
  <si>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</si>
  <si>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</si>
  <si>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</si>
  <si>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</si>
  <si>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</si>
  <si>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</si>
  <si>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</si>
  <si>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</si>
  <si>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</si>
  <si>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</si>
  <si>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</si>
  <si>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</si>
  <si>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</si>
  <si>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</si>
  <si>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</si>
  <si>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</si>
  <si>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</si>
  <si>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</si>
  <si>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</si>
  <si>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</si>
  <si>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</si>
  <si>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</si>
  <si>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</si>
  <si>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</si>
  <si>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</si>
  <si>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</si>
  <si>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</si>
  <si>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</si>
  <si>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</si>
  <si>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</si>
  <si>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</si>
  <si>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</si>
  <si>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</si>
  <si>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</si>
  <si>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</si>
  <si>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</si>
  <si>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</si>
  <si>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</si>
  <si>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</si>
  <si>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</si>
  <si>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</si>
  <si>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</si>
  <si>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</si>
  <si>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</si>
  <si>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</si>
  <si>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</si>
  <si>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</si>
  <si>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</si>
  <si>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</si>
  <si>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</si>
  <si>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</si>
  <si>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</si>
  <si>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</si>
  <si>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</si>
  <si>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</si>
  <si>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</si>
  <si>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</si>
  <si>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</si>
  <si>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</si>
  <si>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</si>
  <si>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</si>
  <si>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</si>
  <si>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</si>
  <si>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</si>
  <si>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</si>
  <si>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</si>
  <si>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</si>
  <si>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</si>
  <si>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</si>
  <si>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</si>
  <si>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</si>
  <si>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</si>
  <si>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</si>
  <si>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</si>
  <si>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</si>
  <si>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</si>
  <si>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</si>
  <si>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</si>
  <si>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</si>
  <si>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</si>
  <si>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</si>
  <si>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</si>
  <si>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</si>
  <si>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</si>
  <si>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</si>
  <si>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</si>
  <si>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</si>
  <si>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</si>
  <si>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</si>
  <si>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</si>
  <si>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</si>
  <si>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</si>
  <si>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</si>
  <si>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</si>
  <si>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</si>
  <si>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</si>
  <si>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</si>
  <si>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</si>
  <si>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</si>
  <si>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</si>
  <si>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</si>
  <si>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</si>
  <si>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</si>
  <si>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</si>
  <si>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</si>
  <si>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</si>
  <si>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</si>
  <si>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</si>
  <si>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</si>
  <si>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</si>
  <si>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</si>
  <si>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</si>
  <si>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</si>
  <si>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</si>
  <si>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</si>
  <si>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</si>
  <si>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</si>
  <si>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</si>
  <si>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</si>
  <si>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</si>
  <si>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</si>
  <si>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</si>
  <si>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</si>
  <si>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</si>
  <si>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</si>
  <si>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</si>
  <si>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</si>
  <si>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</si>
  <si>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</si>
  <si>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</si>
  <si>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</si>
  <si>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</si>
  <si>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</si>
  <si>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</si>
  <si>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</si>
  <si>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</si>
  <si>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</si>
  <si>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</si>
  <si>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</si>
  <si>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</si>
  <si>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</si>
  <si>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</si>
  <si>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</si>
  <si>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</si>
  <si>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</si>
  <si>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</si>
  <si>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</si>
  <si>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</si>
  <si>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</si>
  <si>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</si>
  <si>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</si>
  <si>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</si>
  <si>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</si>
  <si>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</si>
  <si>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</si>
  <si>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</si>
  <si>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</si>
  <si>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</si>
  <si>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</si>
  <si>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</si>
  <si>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</si>
  <si>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</si>
  <si>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</si>
  <si>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</si>
  <si>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</si>
  <si>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</si>
  <si>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</si>
  <si>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</si>
  <si>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</si>
  <si>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</si>
  <si>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</si>
  <si>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</si>
  <si>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</si>
  <si>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</si>
  <si>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</si>
  <si>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</si>
  <si>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</si>
  <si>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</si>
  <si>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</si>
  <si>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</si>
  <si>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</si>
  <si>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</si>
  <si>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</si>
  <si>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</si>
  <si>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</si>
  <si>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</si>
  <si>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</si>
  <si>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</si>
  <si>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</si>
  <si>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</si>
  <si>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</si>
  <si>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</si>
  <si>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</si>
  <si>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</si>
  <si>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</si>
  <si>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</si>
  <si>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</si>
  <si>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</si>
  <si>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</si>
  <si>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</si>
  <si>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</si>
  <si>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</si>
  <si>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</si>
  <si>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</si>
  <si>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</si>
  <si>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</si>
  <si>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</si>
  <si>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</si>
  <si>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</si>
  <si>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</si>
  <si>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</si>
  <si>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</si>
  <si>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</si>
  <si>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</si>
  <si>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</si>
  <si>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</si>
  <si>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</si>
  <si>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</si>
  <si>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</si>
  <si>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</si>
  <si>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</si>
  <si>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</si>
  <si>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</si>
  <si>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</si>
  <si>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</si>
  <si>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</si>
  <si>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</si>
  <si>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</si>
  <si>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</si>
  <si>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</si>
  <si>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</si>
  <si>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</si>
  <si>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</si>
  <si>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</si>
  <si>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</si>
  <si>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</si>
  <si>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</si>
  <si>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</si>
  <si>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</si>
  <si>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</si>
  <si>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</si>
  <si>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</si>
  <si>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</si>
  <si>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</si>
  <si>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</si>
  <si>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</si>
  <si>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</si>
  <si>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</si>
  <si>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</si>
  <si>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</si>
  <si>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</si>
  <si>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</si>
  <si>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</si>
  <si>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</si>
  <si>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</si>
  <si>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</si>
  <si>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</si>
  <si>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</si>
  <si>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</si>
  <si>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</si>
  <si>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</si>
  <si>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</si>
  <si>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</si>
  <si>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</si>
  <si>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</si>
  <si>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</si>
  <si>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</si>
  <si>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</si>
  <si>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</si>
  <si>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</si>
  <si>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</si>
  <si>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</si>
  <si>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</si>
  <si>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</si>
  <si>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</si>
  <si>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</si>
  <si>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</si>
  <si>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</si>
  <si>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</si>
  <si>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</si>
  <si>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</si>
  <si>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</si>
  <si>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</si>
  <si>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</si>
  <si>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</si>
  <si>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</si>
  <si>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</si>
  <si>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</si>
  <si>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</si>
  <si>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</si>
  <si>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</si>
  <si>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</si>
  <si>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</si>
  <si>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</si>
  <si>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</si>
  <si>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</si>
  <si>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</si>
  <si>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</si>
  <si>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</si>
  <si>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</si>
  <si>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</si>
  <si>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</si>
  <si>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</si>
  <si>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</si>
  <si>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</si>
  <si>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</si>
  <si>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</si>
  <si>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</si>
  <si>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</si>
  <si>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</si>
  <si>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</si>
  <si>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</si>
  <si>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</si>
  <si>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</si>
  <si>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</si>
  <si>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</si>
  <si>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</si>
  <si>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</si>
  <si>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</si>
  <si>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</si>
  <si>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</si>
  <si>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</si>
  <si>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</si>
  <si>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</si>
  <si>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</si>
  <si>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</si>
  <si>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</si>
  <si>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</si>
  <si>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</si>
  <si>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</si>
  <si>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</si>
  <si>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</si>
  <si>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</si>
  <si>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</si>
  <si>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</si>
  <si>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</si>
  <si>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</si>
  <si>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</si>
  <si>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</si>
  <si>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</si>
  <si>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</si>
  <si>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</si>
  <si>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</si>
  <si>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</si>
  <si>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</si>
  <si>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</si>
  <si>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</si>
  <si>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</si>
  <si>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</si>
  <si>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</si>
  <si>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</si>
  <si>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</si>
  <si>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</si>
  <si>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</si>
  <si>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</si>
  <si>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</si>
  <si>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</si>
  <si>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</si>
  <si>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</si>
  <si>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</si>
  <si>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</si>
  <si>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</si>
  <si>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</si>
  <si>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</si>
  <si>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</si>
  <si>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</si>
  <si>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</si>
  <si>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</si>
  <si>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</si>
  <si>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</si>
  <si>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</si>
  <si>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</si>
  <si>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</si>
  <si>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</si>
  <si>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</si>
  <si>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</si>
  <si>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</si>
  <si>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</si>
  <si>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</si>
  <si>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</si>
  <si>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</si>
  <si>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</si>
  <si>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</si>
  <si>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</si>
  <si>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</si>
  <si>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</si>
  <si>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</si>
  <si>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</si>
  <si>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</si>
  <si>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</si>
  <si>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</si>
  <si>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</si>
  <si>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</si>
  <si>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</si>
  <si>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</si>
  <si>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</si>
  <si>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</si>
  <si>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</si>
  <si>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</si>
  <si>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</si>
  <si>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</si>
  <si>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</si>
  <si>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</si>
  <si>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</si>
  <si>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</si>
  <si>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</si>
  <si>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</si>
  <si>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</si>
  <si>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</si>
  <si>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</si>
  <si>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</si>
  <si>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</si>
  <si>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</si>
  <si>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</si>
  <si>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</si>
  <si>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</si>
  <si>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</si>
  <si>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</si>
  <si>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</si>
  <si>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</si>
  <si>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</si>
  <si>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</si>
  <si>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</si>
  <si>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</si>
  <si>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</si>
  <si>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</si>
  <si>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</si>
  <si>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</si>
  <si>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</si>
  <si>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</si>
  <si>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</si>
  <si>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</si>
  <si>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</si>
  <si>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</si>
  <si>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</si>
  <si>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</si>
  <si>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</si>
  <si>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</si>
  <si>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</si>
  <si>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</si>
  <si>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</si>
  <si>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</si>
  <si>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</si>
  <si>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</si>
  <si>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</si>
  <si>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</si>
  <si>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</si>
  <si>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</si>
  <si>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</si>
  <si>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</si>
  <si>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</si>
  <si>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</si>
  <si>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</si>
  <si>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</si>
  <si>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</si>
  <si>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</si>
  <si>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</si>
  <si>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</si>
  <si>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</si>
  <si>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</si>
  <si>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</si>
  <si>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</si>
  <si>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</si>
  <si>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</si>
  <si>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</si>
  <si>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</si>
  <si>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</si>
  <si>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</si>
  <si>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</si>
  <si>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</si>
  <si>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</si>
  <si>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</si>
  <si>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</si>
  <si>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</si>
  <si>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</si>
  <si>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</si>
  <si>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</si>
  <si>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</si>
  <si>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</si>
  <si>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</si>
  <si>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</si>
  <si>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</si>
  <si>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</si>
  <si>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</si>
  <si>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</si>
  <si>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</si>
  <si>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</si>
  <si>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</si>
  <si>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</si>
  <si>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</si>
  <si>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</si>
  <si>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</si>
  <si>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</si>
  <si>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</si>
  <si>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</si>
  <si>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</si>
  <si>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</si>
  <si>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</si>
  <si>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</si>
  <si>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</si>
  <si>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</si>
  <si>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</si>
  <si>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</si>
  <si>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</si>
  <si>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</si>
  <si>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</si>
  <si>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</si>
  <si>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</si>
  <si>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</si>
  <si>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</si>
  <si>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</si>
  <si>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</si>
  <si>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</si>
  <si>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</si>
  <si>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</si>
  <si>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</si>
  <si>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</si>
  <si>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</si>
  <si>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</si>
  <si>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</si>
  <si>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</si>
  <si>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</si>
  <si>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</si>
  <si>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</si>
  <si>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</si>
  <si>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</si>
  <si>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</si>
  <si>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</si>
  <si>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</si>
  <si>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</si>
  <si>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</si>
  <si>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</si>
  <si>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</si>
  <si>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</si>
  <si>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</si>
  <si>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</si>
  <si>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</si>
  <si>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</si>
  <si>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</si>
  <si>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</si>
  <si>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</si>
  <si>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</si>
  <si>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</si>
  <si>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</si>
  <si>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</si>
  <si>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</si>
  <si>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</si>
  <si>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</si>
  <si>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</si>
  <si>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</si>
  <si>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</si>
  <si>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</si>
  <si>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</si>
  <si>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</si>
  <si>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</si>
  <si>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</si>
  <si>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</si>
  <si>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</si>
  <si>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</si>
  <si>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</si>
  <si>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</si>
  <si>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</si>
  <si>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</si>
  <si>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</si>
  <si>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</si>
  <si>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</si>
  <si>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</si>
  <si>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</si>
  <si>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</si>
  <si>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</si>
  <si>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</si>
  <si>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</si>
  <si>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</si>
  <si>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</si>
  <si>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</si>
  <si>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</si>
  <si>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</si>
  <si>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</si>
  <si>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</si>
  <si>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</si>
  <si>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</si>
  <si>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</si>
  <si>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</si>
  <si>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</si>
  <si>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</si>
  <si>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</si>
  <si>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</si>
  <si>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</si>
  <si>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</si>
  <si>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</si>
  <si>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</si>
  <si>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</si>
  <si>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</si>
  <si>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</si>
  <si>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</si>
  <si>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</si>
  <si>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</si>
  <si>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</si>
  <si>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</si>
  <si>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</si>
  <si>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</si>
  <si>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</si>
  <si>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</si>
  <si>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</si>
  <si>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</si>
  <si>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</si>
  <si>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</si>
  <si>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</si>
  <si>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</si>
  <si>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</si>
  <si>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</si>
  <si>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</si>
  <si>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</si>
  <si>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</si>
  <si>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</si>
  <si>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</si>
  <si>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</si>
  <si>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</si>
  <si>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</si>
  <si>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</si>
  <si>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</si>
  <si>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</si>
  <si>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</si>
  <si>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</si>
  <si>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</si>
  <si>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</si>
  <si>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</si>
  <si>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</si>
  <si>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</si>
  <si>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</si>
  <si>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</si>
  <si>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</si>
  <si>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</si>
  <si>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</si>
  <si>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</si>
  <si>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</si>
  <si>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</si>
  <si>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</si>
  <si>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</si>
  <si>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</si>
  <si>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</si>
  <si>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</si>
  <si>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</si>
  <si>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</si>
  <si>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</si>
  <si>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</si>
  <si>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</si>
  <si>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</si>
  <si>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</si>
  <si>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</si>
  <si>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</si>
  <si>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</si>
  <si>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</si>
  <si>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</si>
  <si>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</si>
  <si>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</si>
  <si>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</si>
  <si>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</si>
  <si>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</si>
  <si>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</si>
  <si>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</si>
  <si>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</si>
  <si>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</si>
  <si>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</si>
  <si>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</si>
  <si>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</si>
  <si>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</si>
  <si>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</si>
  <si>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</si>
  <si>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</si>
  <si>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</si>
  <si>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</si>
  <si>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</si>
  <si>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</si>
  <si>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</si>
  <si>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</si>
  <si>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</si>
  <si>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</si>
  <si>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</si>
  <si>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</si>
  <si>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</si>
  <si>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</si>
  <si>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</si>
  <si>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</si>
  <si>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</si>
  <si>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</si>
  <si>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</si>
  <si>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</si>
  <si>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</si>
  <si>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</si>
  <si>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</si>
  <si>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</si>
  <si>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</si>
  <si>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</si>
  <si>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</si>
  <si>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</si>
  <si>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</si>
  <si>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</si>
  <si>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</si>
  <si>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</si>
  <si>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</si>
  <si>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</si>
  <si>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</si>
  <si>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</si>
  <si>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</si>
  <si>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</si>
  <si>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</si>
  <si>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</si>
  <si>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</si>
  <si>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</si>
  <si>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</si>
  <si>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</si>
  <si>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</si>
  <si>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</si>
  <si>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</si>
  <si>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</si>
  <si>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</si>
  <si>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</si>
  <si>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</si>
  <si>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</si>
  <si>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</si>
  <si>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</si>
  <si>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</si>
  <si>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</si>
  <si>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</si>
  <si>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</si>
  <si>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</si>
  <si>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</si>
  <si>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</si>
  <si>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</si>
  <si>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</si>
  <si>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</si>
  <si>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</si>
  <si>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</si>
  <si>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</si>
  <si>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</si>
  <si>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</si>
  <si>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</si>
  <si>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</si>
  <si>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</si>
  <si>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</si>
  <si>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</si>
  <si>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</si>
  <si>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</si>
  <si>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</si>
  <si>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</si>
  <si>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</si>
  <si>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</si>
  <si>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</si>
  <si>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</si>
  <si>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</si>
  <si>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</si>
  <si>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</si>
  <si>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</si>
  <si>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</si>
  <si>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</si>
  <si>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</si>
  <si>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</si>
  <si>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</si>
  <si>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</si>
  <si>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</si>
  <si>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</si>
  <si>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</si>
  <si>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</si>
  <si>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</si>
  <si>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</si>
  <si>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</si>
  <si>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</si>
  <si>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</si>
  <si>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</si>
  <si>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</si>
  <si>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</si>
  <si>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</si>
  <si>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</si>
  <si>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</si>
  <si>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</si>
  <si>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</si>
  <si>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</si>
  <si>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</si>
  <si>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</si>
  <si>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</si>
  <si>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</si>
  <si>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</si>
  <si>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</si>
  <si>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</si>
  <si>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</si>
  <si>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</si>
  <si>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</si>
  <si>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</si>
  <si>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</si>
  <si>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</si>
  <si>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</si>
  <si>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</si>
  <si>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</si>
  <si>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</si>
  <si>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</si>
  <si>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</si>
  <si>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</si>
  <si>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</si>
  <si>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</si>
  <si>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</si>
  <si>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</si>
  <si>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</si>
  <si>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</si>
  <si>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</si>
  <si>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</si>
  <si>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</si>
  <si>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</si>
  <si>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</si>
  <si>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</si>
  <si>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</si>
  <si>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</si>
  <si>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</si>
  <si>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</si>
  <si>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</si>
  <si>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</si>
  <si>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</si>
  <si>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</si>
  <si>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</si>
  <si>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</si>
  <si>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</si>
  <si>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</si>
  <si>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</si>
  <si>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</si>
  <si>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</si>
  <si>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</si>
  <si>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</si>
  <si>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</si>
  <si>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</si>
  <si>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</si>
  <si>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</si>
  <si>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</si>
  <si>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</si>
  <si>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</si>
  <si>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</si>
  <si>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</si>
  <si>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</si>
  <si>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</si>
  <si>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</si>
  <si>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</si>
  <si>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</si>
  <si>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</si>
  <si>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</si>
  <si>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</si>
  <si>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</si>
  <si>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</si>
  <si>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</si>
  <si>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</si>
  <si>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</si>
  <si>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</si>
  <si>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</si>
  <si>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</si>
  <si>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</si>
  <si>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</si>
  <si>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</si>
  <si>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</si>
  <si>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</si>
  <si>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</si>
  <si>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</si>
  <si>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</si>
  <si>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</si>
  <si>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</si>
  <si>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</si>
  <si>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</si>
  <si>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</si>
  <si>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</si>
  <si>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</si>
  <si>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</si>
  <si>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</si>
  <si>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</si>
  <si>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</si>
  <si>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</si>
  <si>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</si>
  <si>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</si>
  <si>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</si>
  <si>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</si>
  <si>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</si>
  <si>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</si>
  <si>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</si>
  <si>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</si>
  <si>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</si>
  <si>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</si>
  <si>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</si>
  <si>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</si>
  <si>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</si>
  <si>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</si>
  <si>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</si>
  <si>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</si>
  <si>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</si>
  <si>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</si>
  <si>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</si>
  <si>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</si>
  <si>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</si>
  <si>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</si>
  <si>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</si>
  <si>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</si>
  <si>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</si>
  <si>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</si>
  <si>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</si>
  <si>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</si>
  <si>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</si>
  <si>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</si>
  <si>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</si>
  <si>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</si>
  <si>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</si>
  <si>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</si>
  <si>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</si>
  <si>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</si>
  <si>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</si>
  <si>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</si>
  <si>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</si>
  <si>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</si>
  <si>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</si>
  <si>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</si>
  <si>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</si>
  <si>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</si>
  <si>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</si>
  <si>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</si>
  <si>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</si>
  <si>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</si>
  <si>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</si>
  <si>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</si>
  <si>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</si>
  <si>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</si>
  <si>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</si>
  <si>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</si>
  <si>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</si>
  <si>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</si>
  <si>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</si>
  <si>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</si>
  <si>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</si>
  <si>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</si>
  <si>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</si>
  <si>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</si>
  <si>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</si>
  <si>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</si>
  <si>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</si>
  <si>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</si>
  <si>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</si>
  <si>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</si>
  <si>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</si>
  <si>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</si>
  <si>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</si>
  <si>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</si>
  <si>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</si>
  <si>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</si>
  <si>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</si>
  <si>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</si>
  <si>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</si>
  <si>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</si>
  <si>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</si>
  <si>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</si>
  <si>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</si>
  <si>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</si>
  <si>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</si>
  <si>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</si>
  <si>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</si>
  <si>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</si>
  <si>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</si>
  <si>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</si>
  <si>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</si>
  <si>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</si>
  <si>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</si>
  <si>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</si>
  <si>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</si>
  <si>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</si>
  <si>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</si>
  <si>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</si>
  <si>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</si>
  <si>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</si>
  <si>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</si>
  <si>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</si>
  <si>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</si>
  <si>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</si>
  <si>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</si>
  <si>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</si>
  <si>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</si>
  <si>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</si>
  <si>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</si>
  <si>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</si>
  <si>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</si>
  <si>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</si>
  <si>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</si>
  <si>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</si>
  <si>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</si>
  <si>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</si>
  <si>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</si>
  <si>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</si>
  <si>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</si>
  <si>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</si>
  <si>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</si>
  <si>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</si>
  <si>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</si>
  <si>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</si>
  <si>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</si>
  <si>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</si>
  <si>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</si>
  <si>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</si>
  <si>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</si>
  <si>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</si>
  <si>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</si>
  <si>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</si>
  <si>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</si>
  <si>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</si>
  <si>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</si>
  <si>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</si>
  <si>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</si>
  <si>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</si>
  <si>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</si>
  <si>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</si>
  <si>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</si>
  <si>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</si>
  <si>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</si>
  <si>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</si>
  <si>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</si>
  <si>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</si>
  <si>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</si>
  <si>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</si>
  <si>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</si>
  <si>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</si>
  <si>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</si>
  <si>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</si>
  <si>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</si>
  <si>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</si>
  <si>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</si>
  <si>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</si>
  <si>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</si>
  <si>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</si>
  <si>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</si>
  <si>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</si>
  <si>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</si>
  <si>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</si>
  <si>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</si>
  <si>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</si>
  <si>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</si>
  <si>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</si>
  <si>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</si>
  <si>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</si>
  <si>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</si>
  <si>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</si>
  <si>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</si>
  <si>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</si>
  <si>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</si>
  <si>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</si>
  <si>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</si>
  <si>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</si>
  <si>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</si>
  <si>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</si>
  <si>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</si>
  <si>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</si>
  <si>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</si>
  <si>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</si>
  <si>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</si>
  <si>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</si>
  <si>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</si>
  <si>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</si>
  <si>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</si>
  <si>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</si>
  <si>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</si>
  <si>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</si>
  <si>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</si>
  <si>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</si>
  <si>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</si>
  <si>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</si>
  <si>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</si>
  <si>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</si>
  <si>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</si>
  <si>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</si>
  <si>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</si>
  <si>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</si>
  <si>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</si>
  <si>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</si>
  <si>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</si>
  <si>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</si>
  <si>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</si>
  <si>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</si>
  <si>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</si>
  <si>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</si>
  <si>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</si>
  <si>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</si>
  <si>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</si>
  <si>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</si>
  <si>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</si>
  <si>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</si>
  <si>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</si>
  <si>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</si>
  <si>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</si>
  <si>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</si>
  <si>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</si>
  <si>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</si>
  <si>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</si>
  <si>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</si>
  <si>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</si>
  <si>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</si>
  <si>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</si>
  <si>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</si>
  <si>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</si>
  <si>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</si>
  <si>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</si>
  <si>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</si>
  <si>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</si>
  <si>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</si>
  <si>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</si>
  <si>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</si>
  <si>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</si>
  <si>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</si>
  <si>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</si>
  <si>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</si>
  <si>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</si>
  <si>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</si>
  <si>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</si>
  <si>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</si>
  <si>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</si>
  <si>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</si>
  <si>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</si>
  <si>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</si>
  <si>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</si>
  <si>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</si>
  <si>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</si>
  <si>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</si>
  <si>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</si>
  <si>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</si>
  <si>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</si>
  <si>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</si>
  <si>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</si>
  <si>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</si>
  <si>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</si>
  <si>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</si>
  <si>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</si>
  <si>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</si>
  <si>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</si>
  <si>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</si>
  <si>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</si>
  <si>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</si>
  <si>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</si>
  <si>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</si>
  <si>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</si>
  <si>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</si>
  <si>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</si>
  <si>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</si>
  <si>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</si>
  <si>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</si>
  <si>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</si>
  <si>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</si>
  <si>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</si>
  <si>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</si>
  <si>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</si>
  <si>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</si>
  <si>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</si>
  <si>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</si>
  <si>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</si>
  <si>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</si>
  <si>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</si>
  <si>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</si>
  <si>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</si>
  <si>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</si>
  <si>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</si>
  <si>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</si>
  <si>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</si>
  <si>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</si>
  <si>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</si>
  <si>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</si>
  <si>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</si>
  <si>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</si>
  <si>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</si>
  <si>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</si>
  <si>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</si>
  <si>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</si>
  <si>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</si>
  <si>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</si>
  <si>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</si>
  <si>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</si>
  <si>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</si>
  <si>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</si>
  <si>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</si>
  <si>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</si>
  <si>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</si>
  <si>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</si>
  <si>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</si>
  <si>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</si>
  <si>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</si>
  <si>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</si>
  <si>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</si>
  <si>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</si>
  <si>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</si>
  <si>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</si>
  <si>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</si>
  <si>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</si>
  <si>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</si>
  <si>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</si>
  <si>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</si>
  <si>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</si>
  <si>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</si>
  <si>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</si>
  <si>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</si>
  <si>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</si>
  <si>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</si>
  <si>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</si>
  <si>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</si>
  <si>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</si>
  <si>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</si>
  <si>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</si>
  <si>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</si>
  <si>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</si>
  <si>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</si>
  <si>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</si>
  <si>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</si>
  <si>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</si>
  <si>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</si>
  <si>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</si>
  <si>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</si>
  <si>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</si>
  <si>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</si>
  <si>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</si>
  <si>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</si>
  <si>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</si>
  <si>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</si>
  <si>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</si>
  <si>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</si>
  <si>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</si>
  <si>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</si>
  <si>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</si>
  <si>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</si>
  <si>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</si>
  <si>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</si>
  <si>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</si>
  <si>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</si>
  <si>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</si>
  <si>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</si>
  <si>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</si>
  <si>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</si>
  <si>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</si>
  <si>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</si>
  <si>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</si>
  <si>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</si>
  <si>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</si>
  <si>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</si>
  <si>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</si>
  <si>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</si>
  <si>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</si>
  <si>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</si>
  <si>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</si>
  <si>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</si>
  <si>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</si>
  <si>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</si>
  <si>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</si>
  <si>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</si>
  <si>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</si>
  <si>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</si>
  <si>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</si>
  <si>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</si>
  <si>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</si>
  <si>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</si>
  <si>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</si>
  <si>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</si>
  <si>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</si>
  <si>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</si>
  <si>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</si>
  <si>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</si>
  <si>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</si>
  <si>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</si>
  <si>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</si>
  <si>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</si>
  <si>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</si>
  <si>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</si>
  <si>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</si>
  <si>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</si>
  <si>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</si>
  <si>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</si>
  <si>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</si>
  <si>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</si>
  <si>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</si>
  <si>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</si>
  <si>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</si>
  <si>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</si>
  <si>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</si>
  <si>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</si>
  <si>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</si>
  <si>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</si>
  <si>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</si>
  <si>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</si>
  <si>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</si>
  <si>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</si>
  <si>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</si>
  <si>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</si>
  <si>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</si>
  <si>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</si>
  <si>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</si>
  <si>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</si>
  <si>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</si>
  <si>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</si>
  <si>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</si>
  <si>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</si>
  <si>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</si>
  <si>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</si>
  <si>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</si>
  <si>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</si>
  <si>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</si>
  <si>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</si>
  <si>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</si>
  <si>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</si>
  <si>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</si>
  <si>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</si>
  <si>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</si>
  <si>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</si>
  <si>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</si>
  <si>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</si>
  <si>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</si>
  <si>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</si>
  <si>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</si>
  <si>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</si>
  <si>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</si>
  <si>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</si>
  <si>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</si>
  <si>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</si>
  <si>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</si>
  <si>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</si>
  <si>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</si>
  <si>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</si>
  <si>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</si>
  <si>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</si>
  <si>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</si>
  <si>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</si>
  <si>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</si>
  <si>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</si>
  <si>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</si>
  <si>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</si>
  <si>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</si>
  <si>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</si>
  <si>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</si>
  <si>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</si>
  <si>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</si>
  <si>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</si>
  <si>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</si>
  <si>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</si>
  <si>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</si>
  <si>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</si>
  <si>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</si>
  <si>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</si>
  <si>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</si>
  <si>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</si>
  <si>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</si>
  <si>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</si>
  <si>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</si>
  <si>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</si>
  <si>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</si>
  <si>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</si>
  <si>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</si>
  <si>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</si>
  <si>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</si>
  <si>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</si>
  <si>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</si>
  <si>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</si>
  <si>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</si>
  <si>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</si>
  <si>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</si>
  <si>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</si>
  <si>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</si>
  <si>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</si>
  <si>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</si>
  <si>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</si>
  <si>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</si>
  <si>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</si>
  <si>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</si>
  <si>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</si>
  <si>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</si>
  <si>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</si>
  <si>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</si>
  <si>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</si>
  <si>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</si>
  <si>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</si>
  <si>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</si>
  <si>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</si>
  <si>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</si>
  <si>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</si>
  <si>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</si>
  <si>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</si>
  <si>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</si>
  <si>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</si>
  <si>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</si>
  <si>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</si>
  <si>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</si>
  <si>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</si>
  <si>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</si>
  <si>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</si>
  <si>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</si>
  <si>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</si>
  <si>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</si>
  <si>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</si>
  <si>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</si>
  <si>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</si>
  <si>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</si>
  <si>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</si>
  <si>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</si>
  <si>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</si>
  <si>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</si>
  <si>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</si>
  <si>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</si>
  <si>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</si>
  <si>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</si>
  <si>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</si>
  <si>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</si>
  <si>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</si>
  <si>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</si>
  <si>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</si>
  <si>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</si>
  <si>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</si>
  <si>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</si>
  <si>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</si>
  <si>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</si>
  <si>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</si>
  <si>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</si>
  <si>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</si>
  <si>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</si>
  <si>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</si>
  <si>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</si>
  <si>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</si>
  <si>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</si>
  <si>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</si>
  <si>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</si>
  <si>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</si>
  <si>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</si>
  <si>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</si>
  <si>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</si>
  <si>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</si>
  <si>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</si>
  <si>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</si>
  <si>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</si>
  <si>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</si>
  <si>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</si>
  <si>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</si>
  <si>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</si>
  <si>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</si>
  <si>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</si>
  <si>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</si>
  <si>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</si>
  <si>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</si>
  <si>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</si>
  <si>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</si>
  <si>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</si>
  <si>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</si>
  <si>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</si>
  <si>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</si>
  <si>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</si>
  <si>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</si>
  <si>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</si>
  <si>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</si>
  <si>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</si>
  <si>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</si>
  <si>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</si>
  <si>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</si>
  <si>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</si>
  <si>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</si>
  <si>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</si>
  <si>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</si>
  <si>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</si>
  <si>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</si>
  <si>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</si>
  <si>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</si>
  <si>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</si>
  <si>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</si>
  <si>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</si>
  <si>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</si>
  <si>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</si>
  <si>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</si>
  <si>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</si>
  <si>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</si>
  <si>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</si>
  <si>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</si>
  <si>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</si>
  <si>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</si>
  <si>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</si>
  <si>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</si>
  <si>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</si>
  <si>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</si>
  <si>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</si>
  <si>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</si>
  <si>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</si>
  <si>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</si>
  <si>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</si>
  <si>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</si>
  <si>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</si>
  <si>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</si>
  <si>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</si>
  <si>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</si>
  <si>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</si>
  <si>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</si>
  <si>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</si>
  <si>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</si>
  <si>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</si>
  <si>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</si>
  <si>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</si>
  <si>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</si>
  <si>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</si>
  <si>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</si>
  <si>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</si>
  <si>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</si>
  <si>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</si>
  <si>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</si>
  <si>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</si>
  <si>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</si>
  <si>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</si>
  <si>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</si>
  <si>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</si>
  <si>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</si>
  <si>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</si>
  <si>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</si>
  <si>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</si>
  <si>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</si>
  <si>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</si>
  <si>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</si>
  <si>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</si>
  <si>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</si>
  <si>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</si>
  <si>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</si>
  <si>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</si>
  <si>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</si>
  <si>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</si>
  <si>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</si>
  <si>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</si>
  <si>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</si>
  <si>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</si>
  <si>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</si>
  <si>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</si>
  <si>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</si>
  <si>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</si>
  <si>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</si>
  <si>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</si>
  <si>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</si>
  <si>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</si>
  <si>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</si>
  <si>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</si>
  <si>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</si>
  <si>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</si>
  <si>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</si>
  <si>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</si>
  <si>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</si>
  <si>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</si>
  <si>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</si>
  <si>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</si>
  <si>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</si>
  <si>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</si>
  <si>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</si>
  <si>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</si>
  <si>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</si>
  <si>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</si>
  <si>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</si>
  <si>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</si>
  <si>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</si>
  <si>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</si>
  <si>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</si>
  <si>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</si>
  <si>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</si>
  <si>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</si>
  <si>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</si>
  <si>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</si>
  <si>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</si>
  <si>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</si>
  <si>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</si>
  <si>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</si>
  <si>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</si>
  <si>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</si>
  <si>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</si>
  <si>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</si>
  <si>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</si>
  <si>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</si>
  <si>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</si>
  <si>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</si>
  <si>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</si>
  <si>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</si>
  <si>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</si>
  <si>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</si>
  <si>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</si>
  <si>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</si>
  <si>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</si>
  <si>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</si>
  <si>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</si>
  <si>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</si>
  <si>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</si>
  <si>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</si>
  <si>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</si>
  <si>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</si>
  <si>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</si>
  <si>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</si>
  <si>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</si>
  <si>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</si>
  <si>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</si>
  <si>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</si>
  <si>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</si>
  <si>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</si>
  <si>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</si>
  <si>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</si>
  <si>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</si>
  <si>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</si>
  <si>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</si>
  <si>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</si>
  <si>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</si>
  <si>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</si>
  <si>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</si>
  <si>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</si>
  <si>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</si>
  <si>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</si>
  <si>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</si>
  <si>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</si>
  <si>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</si>
  <si>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</si>
  <si>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</si>
  <si>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</si>
  <si>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</si>
  <si>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</si>
  <si>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</si>
  <si>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</si>
  <si>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</si>
  <si>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</si>
  <si>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</si>
  <si>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</si>
  <si>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</si>
  <si>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</si>
  <si>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</si>
  <si>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</si>
  <si>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</si>
  <si>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</si>
  <si>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</si>
  <si>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</si>
  <si>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</si>
  <si>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</si>
  <si>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</si>
  <si>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</si>
  <si>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</si>
  <si>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</si>
  <si>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</si>
  <si>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</si>
  <si>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</si>
  <si>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</si>
  <si>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</si>
  <si>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</si>
  <si>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</si>
  <si>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</si>
  <si>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</si>
  <si>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</si>
  <si>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</si>
  <si>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</si>
  <si>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</si>
  <si>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</si>
  <si>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</si>
  <si>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</si>
  <si>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</si>
  <si>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</si>
  <si>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</si>
  <si>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</si>
  <si>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</si>
  <si>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</si>
  <si>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</si>
  <si>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</si>
  <si>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</si>
  <si>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</si>
  <si>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</si>
  <si>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</si>
  <si>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</si>
  <si>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</si>
  <si>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</si>
  <si>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</si>
  <si>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</si>
  <si>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</si>
  <si>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</si>
  <si>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</si>
  <si>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</si>
  <si>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</si>
  <si>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</si>
  <si>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</si>
  <si>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</si>
  <si>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</si>
  <si>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</si>
  <si>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</si>
  <si>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</si>
  <si>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</si>
  <si>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</si>
  <si>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</si>
  <si>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</si>
  <si>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</si>
  <si>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</si>
  <si>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</si>
  <si>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</si>
  <si>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</si>
  <si>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</si>
  <si>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</si>
  <si>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</si>
  <si>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</si>
  <si>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</si>
  <si>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</si>
  <si>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</si>
  <si>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</si>
  <si>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</si>
  <si>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</si>
  <si>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</si>
  <si>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</si>
  <si>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</si>
  <si>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</si>
  <si>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</si>
  <si>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</si>
  <si>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</si>
  <si>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</si>
  <si>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</si>
  <si>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</si>
  <si>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</si>
  <si>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</si>
  <si>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</si>
  <si>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</si>
  <si>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</si>
  <si>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</si>
  <si>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</si>
  <si>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</si>
  <si>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</si>
  <si>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</si>
  <si>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</si>
  <si>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</si>
  <si>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</si>
  <si>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</si>
  <si>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</si>
  <si>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</si>
  <si>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</si>
  <si>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</si>
  <si>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</si>
  <si>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</si>
  <si>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</si>
  <si>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</si>
  <si>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</si>
  <si>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</si>
  <si>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</si>
  <si>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</si>
  <si>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</si>
  <si>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</si>
  <si>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</si>
  <si>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</si>
  <si>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</si>
  <si>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</si>
  <si>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</si>
  <si>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</si>
  <si>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</si>
  <si>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</si>
  <si>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</si>
  <si>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</si>
  <si>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</si>
  <si>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</si>
  <si>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</si>
  <si>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</si>
  <si>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</si>
  <si>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</si>
  <si>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</si>
  <si>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</si>
  <si>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</si>
  <si>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</si>
  <si>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</si>
  <si>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</si>
  <si>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</si>
  <si>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</si>
  <si>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</si>
  <si>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</si>
  <si>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</si>
  <si>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</si>
  <si>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</si>
  <si>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</si>
  <si>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</si>
  <si>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</si>
  <si>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</si>
  <si>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</si>
  <si>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</si>
  <si>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</si>
  <si>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</si>
  <si>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</si>
  <si>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</si>
  <si>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</si>
  <si>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</si>
  <si>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</si>
  <si>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</si>
  <si>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</si>
  <si>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</si>
  <si>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</si>
  <si>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</si>
  <si>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</si>
  <si>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</si>
  <si>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</si>
  <si>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</si>
  <si>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</si>
  <si>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</si>
  <si>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</si>
  <si>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</si>
  <si>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</si>
  <si>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</si>
  <si>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</si>
  <si>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</si>
  <si>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</si>
  <si>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</si>
  <si>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</si>
  <si>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</si>
  <si>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</si>
  <si>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</si>
  <si>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</si>
  <si>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</si>
  <si>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</si>
  <si>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</si>
  <si>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</si>
  <si>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</si>
  <si>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</si>
  <si>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</si>
  <si>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</si>
  <si>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</si>
  <si>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</si>
  <si>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</si>
  <si>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</si>
  <si>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</si>
  <si>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</si>
  <si>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</si>
  <si>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</si>
  <si>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</si>
  <si>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</si>
  <si>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</si>
  <si>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</si>
  <si>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</si>
  <si>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</si>
  <si>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</si>
  <si>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</si>
  <si>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</si>
  <si>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</si>
  <si>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</si>
  <si>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</si>
  <si>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</si>
  <si>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</si>
  <si>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</si>
  <si>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</si>
  <si>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</si>
  <si>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</si>
  <si>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</si>
  <si>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</si>
  <si>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</si>
  <si>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</si>
  <si>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</si>
  <si>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</si>
  <si>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</si>
  <si>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</si>
  <si>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</si>
  <si>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</si>
  <si>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</si>
  <si>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</si>
  <si>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</si>
  <si>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</si>
  <si>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</si>
  <si>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</si>
  <si>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</si>
  <si>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</si>
  <si>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</si>
  <si>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</si>
  <si>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</si>
  <si>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</si>
  <si>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</si>
  <si>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</si>
  <si>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</si>
  <si>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</si>
  <si>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</si>
  <si>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</si>
  <si>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</si>
  <si>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</si>
  <si>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</si>
  <si>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</si>
  <si>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</si>
  <si>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</si>
  <si>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</si>
  <si>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</si>
  <si>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</si>
  <si>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</si>
  <si>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</si>
  <si>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</si>
  <si>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</si>
  <si>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</si>
  <si>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</si>
  <si>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</si>
  <si>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</si>
  <si>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</si>
  <si>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</si>
  <si>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</si>
  <si>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</si>
  <si>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</si>
  <si>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</si>
  <si>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</si>
  <si>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</si>
  <si>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</si>
  <si>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</si>
  <si>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</si>
  <si>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</si>
  <si>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</si>
  <si>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</si>
  <si>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</si>
  <si>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</si>
  <si>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</si>
  <si>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</si>
  <si>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</si>
  <si>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</si>
  <si>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</si>
  <si>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</si>
  <si>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</si>
  <si>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</si>
  <si>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</si>
  <si>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</si>
  <si>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</si>
  <si>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</si>
  <si>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</si>
  <si>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</si>
  <si>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</si>
  <si>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</si>
  <si>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</si>
  <si>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</si>
  <si>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</si>
  <si>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</si>
  <si>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</si>
  <si>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</si>
  <si>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</si>
  <si>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</si>
  <si>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</si>
  <si>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</si>
  <si>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</si>
  <si>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</si>
  <si>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</si>
  <si>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</si>
  <si>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</si>
  <si>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</si>
  <si>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</si>
  <si>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</si>
  <si>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</si>
  <si>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</si>
  <si>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</si>
  <si>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</si>
  <si>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</si>
  <si>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</si>
  <si>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</si>
  <si>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</si>
  <si>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</si>
  <si>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</si>
  <si>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</si>
  <si>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</si>
  <si>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</si>
  <si>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</si>
  <si>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</si>
  <si>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</si>
  <si>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</si>
  <si>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</si>
  <si>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</si>
  <si>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</si>
  <si>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</si>
  <si>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</si>
  <si>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</si>
  <si>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</si>
  <si>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</si>
  <si>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</si>
  <si>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</si>
  <si>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</si>
  <si>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</si>
  <si>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</si>
  <si>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</si>
  <si>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</si>
  <si>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</si>
  <si>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</si>
  <si>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</si>
  <si>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</si>
  <si>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</si>
  <si>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</si>
  <si>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</si>
  <si>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</si>
  <si>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</si>
  <si>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</si>
  <si>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</si>
  <si>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</si>
  <si>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</si>
  <si>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</si>
  <si>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</si>
  <si>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</si>
  <si>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</si>
  <si>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</si>
  <si>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</si>
  <si>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</si>
  <si>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</si>
  <si>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</si>
  <si>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</si>
  <si>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</si>
  <si>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</si>
  <si>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</si>
  <si>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</si>
  <si>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</si>
  <si>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</si>
  <si>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</si>
  <si>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</si>
  <si>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</si>
  <si>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</si>
  <si>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</si>
  <si>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</si>
  <si>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</si>
  <si>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</si>
  <si>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</si>
  <si>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</si>
  <si>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</si>
  <si>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</si>
  <si>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</si>
  <si>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</si>
  <si>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</si>
  <si>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</si>
  <si>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</si>
  <si>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</si>
  <si>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</si>
  <si>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</si>
  <si>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</si>
  <si>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</si>
  <si>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</si>
  <si>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</si>
  <si>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</si>
  <si>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</si>
  <si>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</si>
  <si>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</si>
  <si>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</si>
  <si>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</si>
  <si>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</si>
  <si>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</si>
  <si>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</si>
  <si>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</si>
  <si>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</si>
  <si>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</si>
  <si>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</si>
  <si>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</si>
  <si>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</si>
  <si>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</si>
  <si>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</si>
  <si>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</si>
  <si>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</si>
  <si>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</si>
  <si>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</si>
  <si>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</si>
  <si>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</si>
  <si>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</si>
  <si>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</si>
  <si>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</si>
  <si>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</si>
  <si>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</si>
  <si>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</si>
  <si>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</si>
  <si>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</si>
  <si>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</si>
  <si>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</si>
  <si>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</si>
  <si>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</si>
  <si>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</si>
  <si>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</si>
  <si>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</si>
  <si>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</si>
  <si>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</si>
  <si>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</si>
  <si>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</si>
  <si>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</si>
  <si>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</si>
  <si>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</si>
  <si>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</si>
  <si>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</si>
  <si>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</si>
  <si>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</si>
  <si>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</si>
  <si>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</si>
  <si>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</si>
  <si>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</si>
  <si>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</si>
  <si>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</si>
  <si>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</si>
  <si>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</si>
  <si>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</si>
  <si>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</si>
  <si>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</si>
  <si>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</si>
  <si>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</si>
  <si>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</si>
  <si>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</si>
  <si>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</si>
  <si>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</si>
  <si>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</si>
  <si>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</si>
  <si>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</si>
  <si>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</si>
  <si>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</si>
  <si>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</si>
  <si>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</si>
  <si>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</si>
  <si>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</si>
  <si>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</si>
  <si>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</si>
  <si>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</si>
  <si>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</si>
  <si>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</si>
  <si>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</si>
  <si>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</si>
  <si>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</si>
  <si>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</si>
  <si>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</si>
  <si>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</si>
  <si>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</si>
  <si>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</si>
  <si>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</si>
  <si>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</si>
  <si>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</si>
  <si>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</si>
  <si>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</si>
  <si>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</si>
  <si>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</si>
  <si>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</si>
  <si>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</si>
  <si>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</si>
  <si>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</si>
  <si>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</si>
  <si>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</si>
  <si>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</si>
  <si>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</si>
  <si>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</si>
  <si>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</si>
  <si>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</si>
  <si>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</si>
  <si>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</si>
  <si>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</si>
  <si>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</si>
  <si>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</si>
  <si>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</si>
  <si>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</si>
  <si>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</si>
  <si>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</si>
  <si>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</si>
  <si>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</si>
  <si>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</si>
  <si>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</si>
  <si>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</si>
  <si>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</si>
  <si>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</si>
  <si>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</si>
  <si>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</si>
  <si>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</si>
  <si>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</si>
  <si>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</si>
  <si>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</si>
  <si>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</si>
  <si>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</si>
  <si>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</si>
  <si>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</si>
  <si>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</si>
  <si>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</si>
  <si>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</si>
  <si>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</si>
  <si>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</si>
  <si>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</si>
  <si>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</si>
  <si>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</si>
  <si>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</si>
  <si>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</si>
  <si>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</si>
  <si>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</si>
  <si>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</si>
  <si>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</si>
  <si>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</si>
  <si>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</si>
  <si>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</si>
  <si>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</si>
  <si>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</si>
  <si>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</si>
  <si>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</si>
  <si>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</si>
  <si>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</si>
  <si>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</si>
  <si>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</si>
  <si>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</si>
  <si>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</si>
  <si>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</si>
  <si>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</si>
  <si>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</si>
  <si>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</si>
  <si>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</si>
  <si>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</si>
  <si>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</si>
  <si>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</si>
  <si>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</si>
  <si>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</si>
  <si>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</si>
  <si>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</si>
  <si>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</si>
  <si>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</si>
  <si>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</si>
  <si>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</si>
  <si>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</si>
  <si>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</si>
  <si>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</si>
  <si>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</si>
  <si>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</si>
  <si>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</si>
  <si>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</si>
  <si>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</si>
  <si>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</si>
  <si>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</si>
  <si>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</si>
  <si>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</si>
  <si>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</si>
  <si>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</si>
  <si>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</si>
  <si>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</si>
  <si>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</si>
  <si>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</si>
  <si>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</si>
  <si>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</si>
  <si>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</si>
  <si>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</si>
  <si>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</si>
  <si>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</si>
  <si>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</si>
  <si>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</si>
  <si>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</si>
  <si>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</si>
  <si>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</si>
  <si>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</si>
  <si>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</si>
  <si>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</si>
  <si>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</si>
  <si>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</si>
  <si>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</si>
  <si>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</si>
  <si>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</si>
  <si>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</si>
  <si>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</si>
  <si>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</si>
  <si>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</si>
  <si>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</si>
  <si>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</si>
  <si>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</si>
  <si>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</si>
  <si>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</si>
  <si>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</si>
  <si>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</si>
  <si>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</si>
  <si>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</si>
  <si>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</si>
  <si>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</si>
  <si>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</si>
  <si>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</si>
  <si>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</si>
  <si>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</si>
  <si>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</si>
  <si>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</si>
  <si>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</si>
  <si>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</si>
  <si>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</si>
  <si>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</si>
  <si>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</si>
  <si>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</si>
  <si>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</si>
  <si>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</si>
  <si>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</si>
  <si>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</si>
  <si>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</si>
  <si>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</si>
  <si>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</si>
  <si>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</si>
  <si>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</si>
  <si>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</si>
  <si>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</si>
  <si>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</si>
  <si>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</si>
  <si>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</si>
  <si>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</si>
  <si>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</si>
  <si>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</si>
  <si>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</si>
  <si>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</si>
  <si>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</si>
  <si>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</si>
  <si>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</si>
  <si>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</si>
  <si>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</si>
  <si>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</si>
  <si>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</si>
  <si>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</si>
  <si>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</si>
  <si>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</si>
  <si>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</si>
  <si>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</si>
  <si>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</si>
  <si>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</si>
  <si>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</si>
  <si>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</si>
  <si>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</si>
  <si>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</si>
  <si>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</si>
  <si>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</si>
  <si>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</si>
  <si>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</si>
  <si>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</si>
  <si>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</si>
  <si>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</si>
  <si>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</si>
  <si>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</si>
  <si>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</si>
  <si>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</si>
  <si>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</si>
  <si>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</si>
  <si>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</si>
  <si>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</si>
  <si>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</si>
  <si>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</si>
  <si>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</si>
  <si>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</si>
  <si>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</si>
  <si>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</si>
  <si>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</si>
  <si>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</si>
  <si>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</si>
  <si>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</si>
  <si>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</si>
  <si>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</si>
  <si>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</si>
  <si>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</si>
  <si>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</si>
  <si>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</si>
  <si>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</si>
  <si>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</si>
  <si>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</si>
  <si>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</si>
  <si>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</si>
  <si>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</si>
  <si>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</si>
  <si>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</si>
  <si>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</si>
  <si>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</si>
  <si>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</si>
  <si>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</si>
  <si>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</si>
  <si>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</si>
  <si>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</si>
  <si>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</si>
  <si>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</si>
  <si>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</si>
  <si>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</si>
  <si>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</si>
  <si>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</si>
  <si>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</si>
  <si>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</si>
  <si>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</si>
  <si>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</si>
  <si>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</si>
  <si>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</si>
  <si>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</si>
  <si>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</si>
  <si>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</si>
  <si>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</si>
  <si>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</si>
  <si>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</si>
  <si>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</si>
  <si>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</si>
  <si>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</si>
  <si>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</si>
  <si>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</si>
  <si>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</si>
  <si>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</si>
  <si>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</si>
  <si>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</si>
  <si>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</si>
  <si>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</si>
  <si>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</si>
  <si>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</si>
  <si>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</si>
  <si>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</si>
  <si>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</si>
  <si>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</si>
  <si>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</si>
  <si>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</si>
  <si>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</si>
  <si>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</si>
  <si>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</si>
  <si>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</si>
  <si>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</si>
  <si>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</si>
  <si>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</si>
  <si>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</si>
  <si>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</si>
  <si>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</si>
  <si>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</si>
  <si>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</si>
  <si>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</si>
  <si>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</si>
  <si>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</si>
  <si>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</si>
  <si>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</si>
  <si>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</si>
  <si>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</si>
  <si>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</si>
  <si>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</si>
  <si>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</si>
  <si>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</si>
  <si>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</si>
  <si>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</si>
  <si>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</si>
  <si>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</si>
  <si>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</si>
  <si>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</si>
  <si>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</si>
  <si>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</si>
  <si>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</si>
  <si>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</si>
  <si>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</si>
  <si>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</si>
  <si>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</si>
  <si>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</si>
  <si>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</si>
  <si>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</si>
  <si>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</si>
  <si>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</si>
  <si>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</si>
  <si>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</si>
  <si>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</si>
  <si>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</si>
  <si>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</si>
  <si>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</si>
  <si>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</si>
  <si>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</si>
  <si>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</si>
  <si>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</si>
  <si>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</si>
  <si>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</si>
  <si>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</si>
  <si>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</si>
  <si>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</si>
  <si>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</si>
  <si>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</si>
  <si>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</si>
  <si>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</si>
  <si>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</si>
  <si>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</si>
  <si>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</si>
  <si>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</si>
  <si>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</si>
  <si>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</si>
  <si>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</si>
  <si>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</si>
  <si>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</si>
  <si>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</si>
  <si>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</si>
  <si>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</si>
  <si>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</si>
  <si>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</si>
  <si>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</si>
  <si>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</si>
  <si>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</si>
  <si>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</si>
  <si>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</si>
  <si>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</si>
  <si>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</si>
  <si>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</si>
  <si>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</si>
  <si>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</si>
  <si>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</si>
  <si>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</si>
  <si>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</si>
  <si>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</si>
  <si>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</si>
  <si>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</si>
  <si>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</si>
  <si>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</si>
  <si>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</si>
  <si>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</si>
  <si>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</si>
  <si>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</si>
  <si>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</si>
  <si>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</si>
  <si>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</si>
  <si>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</si>
  <si>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</si>
  <si>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</si>
  <si>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</si>
  <si>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</si>
  <si>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</si>
  <si>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</si>
  <si>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</si>
  <si>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</si>
  <si>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</si>
  <si>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</si>
  <si>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</si>
  <si>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</si>
  <si>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</si>
  <si>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</si>
  <si>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</si>
  <si>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</si>
  <si>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</si>
  <si>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</si>
  <si>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</si>
  <si>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</si>
  <si>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</si>
  <si>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</si>
  <si>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</si>
  <si>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</si>
  <si>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</si>
  <si>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</si>
  <si>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</si>
  <si>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</si>
  <si>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</si>
  <si>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</si>
  <si>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</si>
  <si>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</si>
  <si>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</si>
  <si>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</si>
  <si>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</si>
  <si>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</si>
  <si>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</si>
  <si>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</si>
  <si>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</si>
  <si>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</si>
  <si>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</si>
  <si>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</si>
  <si>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</si>
  <si>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</si>
  <si>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</si>
  <si>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</si>
  <si>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</si>
  <si>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</si>
  <si>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</si>
  <si>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</si>
  <si>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</si>
  <si>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</si>
  <si>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</si>
  <si>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</si>
  <si>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</si>
  <si>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</si>
  <si>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</si>
  <si>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</si>
  <si>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</si>
  <si>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</si>
  <si>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</si>
  <si>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</si>
  <si>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</si>
  <si>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</si>
  <si>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</si>
  <si>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</si>
  <si>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</si>
  <si>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</si>
  <si>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</si>
  <si>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</si>
  <si>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</si>
  <si>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</si>
  <si>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</si>
  <si>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</si>
  <si>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</si>
  <si>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</si>
  <si>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</si>
  <si>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</si>
  <si>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</si>
  <si>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</si>
  <si>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</si>
  <si>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</si>
  <si>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</si>
  <si>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</si>
  <si>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</si>
  <si>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</si>
  <si>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</si>
  <si>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</si>
  <si>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</si>
  <si>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</si>
  <si>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</si>
  <si>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</si>
  <si>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</si>
  <si>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</si>
  <si>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</si>
  <si>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</si>
  <si>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</si>
  <si>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</si>
  <si>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</si>
  <si>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</si>
  <si>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</si>
  <si>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</si>
  <si>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</si>
  <si>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</si>
  <si>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</si>
  <si>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</si>
  <si>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</si>
  <si>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</si>
  <si>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</si>
  <si>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</si>
  <si>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</si>
  <si>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</si>
  <si>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</si>
  <si>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</si>
  <si>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</si>
  <si>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</si>
  <si>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</si>
  <si>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</si>
  <si>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</si>
  <si>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</si>
  <si>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</si>
  <si>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</si>
  <si>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</si>
  <si>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</si>
  <si>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</si>
  <si>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</si>
  <si>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</si>
  <si>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</si>
  <si>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</si>
  <si>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</si>
  <si>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</si>
  <si>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</si>
  <si>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</si>
  <si>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</si>
  <si>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</si>
  <si>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</si>
  <si>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</si>
  <si>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</si>
  <si>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</si>
  <si>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</si>
  <si>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</si>
  <si>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</si>
  <si>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</si>
  <si>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</si>
  <si>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</si>
  <si>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</si>
  <si>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</si>
  <si>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</si>
  <si>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</si>
  <si>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</si>
  <si>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</si>
  <si>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</si>
  <si>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</si>
  <si>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</si>
  <si>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</si>
  <si>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</si>
  <si>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</si>
  <si>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</si>
  <si>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</si>
  <si>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</si>
  <si>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</si>
  <si>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</si>
  <si>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</si>
  <si>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</si>
  <si>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</si>
  <si>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</si>
  <si>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</si>
  <si>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</si>
  <si>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</si>
  <si>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</si>
  <si>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</si>
  <si>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</si>
  <si>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</si>
  <si>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</si>
  <si>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</si>
  <si>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</si>
  <si>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</si>
  <si>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</si>
  <si>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</si>
  <si>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</si>
  <si>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</si>
  <si>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</si>
  <si>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</si>
  <si>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</si>
  <si>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</si>
  <si>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</si>
  <si>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</si>
  <si>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</si>
  <si>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</si>
  <si>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</si>
  <si>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</si>
  <si>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</si>
  <si>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</si>
  <si>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</si>
  <si>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</si>
  <si>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</si>
  <si>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</si>
  <si>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</si>
  <si>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</si>
  <si>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</si>
  <si>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</si>
  <si>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</si>
  <si>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</si>
  <si>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</si>
  <si>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</si>
  <si>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</si>
  <si>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</si>
  <si>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</si>
  <si>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</si>
  <si>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</si>
  <si>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</si>
  <si>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</si>
  <si>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</si>
  <si>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</si>
  <si>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</si>
  <si>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</si>
  <si>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</si>
  <si>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</si>
  <si>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</si>
  <si>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</si>
  <si>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</si>
  <si>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</si>
  <si>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</si>
  <si>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</si>
  <si>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</si>
  <si>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</si>
  <si>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</si>
  <si>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</si>
  <si>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</si>
  <si>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</si>
  <si>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</si>
  <si>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</si>
  <si>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</si>
  <si>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</si>
  <si>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</si>
  <si>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</si>
  <si>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</si>
  <si>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</si>
  <si>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</si>
  <si>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</si>
  <si>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</si>
  <si>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</si>
  <si>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</si>
  <si>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</si>
  <si>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</si>
  <si>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</si>
  <si>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</si>
  <si>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</si>
  <si>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</si>
  <si>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</si>
  <si>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</si>
  <si>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</si>
  <si>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</si>
  <si>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</si>
  <si>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</si>
  <si>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</si>
  <si>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</si>
  <si>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</si>
  <si>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</si>
  <si>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</si>
  <si>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</si>
  <si>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</si>
  <si>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</si>
  <si>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</si>
  <si>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</si>
  <si>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</si>
  <si>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</si>
  <si>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</si>
  <si>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</si>
  <si>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</si>
  <si>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</si>
  <si>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</si>
  <si>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</si>
  <si>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</si>
  <si>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</si>
  <si>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</si>
  <si>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</si>
  <si>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</si>
  <si>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</si>
  <si>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</si>
  <si>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</si>
  <si>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</si>
  <si>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</si>
  <si>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</si>
  <si>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</si>
  <si>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</si>
  <si>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</si>
  <si>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</si>
  <si>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</si>
  <si>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</si>
  <si>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</si>
  <si>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</si>
  <si>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</si>
  <si>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</si>
  <si>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</si>
  <si>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</si>
  <si>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</si>
  <si>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</si>
  <si>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</si>
  <si>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</si>
  <si>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</si>
  <si>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</si>
  <si>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</si>
  <si>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</si>
  <si>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</si>
  <si>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</si>
  <si>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</si>
  <si>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</si>
  <si>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</si>
  <si>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</si>
  <si>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</si>
  <si>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</si>
  <si>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</si>
  <si>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</si>
  <si>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</si>
  <si>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</si>
  <si>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</si>
  <si>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</si>
  <si>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</si>
  <si>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</si>
  <si>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</si>
  <si>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</si>
  <si>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</si>
  <si>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</si>
  <si>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</si>
  <si>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</si>
  <si>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</si>
  <si>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</si>
  <si>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</si>
  <si>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</si>
  <si>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</si>
  <si>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</si>
  <si>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</si>
  <si>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</si>
  <si>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</si>
  <si>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</si>
  <si>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</si>
  <si>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</si>
  <si>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</si>
  <si>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</si>
  <si>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</si>
  <si>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</si>
  <si>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</si>
  <si>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</si>
  <si>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</si>
  <si>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</si>
  <si>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</si>
  <si>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</si>
  <si>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</si>
  <si>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</si>
  <si>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</si>
  <si>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</si>
  <si>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</si>
  <si>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</si>
  <si>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</si>
  <si>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</si>
  <si>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</si>
  <si>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</si>
  <si>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</si>
  <si>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</si>
  <si>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</si>
  <si>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</si>
  <si>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</si>
  <si>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</si>
  <si>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</si>
  <si>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</si>
  <si>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</si>
  <si>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</si>
  <si>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</si>
  <si>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</si>
  <si>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</si>
  <si>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</si>
  <si>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</si>
  <si>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</si>
  <si>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</si>
  <si>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</si>
  <si>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</si>
  <si>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</si>
  <si>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</si>
  <si>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</si>
  <si>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</si>
  <si>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</si>
  <si>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</si>
  <si>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</si>
  <si>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</si>
  <si>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</si>
  <si>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</si>
  <si>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</si>
  <si>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</si>
  <si>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</si>
  <si>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</si>
  <si>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</si>
  <si>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</si>
  <si>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</si>
  <si>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</si>
  <si>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</si>
  <si>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</si>
  <si>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</si>
  <si>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</si>
  <si>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</si>
  <si>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</si>
  <si>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</si>
  <si>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</si>
  <si>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</si>
  <si>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</si>
  <si>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</si>
  <si>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</si>
  <si>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</si>
  <si>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</si>
  <si>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</si>
  <si>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</si>
  <si>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</si>
  <si>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</si>
  <si>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</si>
  <si>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</si>
  <si>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</si>
  <si>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</si>
  <si>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</si>
  <si>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</si>
  <si>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</si>
  <si>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</si>
  <si>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</si>
  <si>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</si>
  <si>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</si>
  <si>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</si>
  <si>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</si>
  <si>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</si>
  <si>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</si>
  <si>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</si>
  <si>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</si>
  <si>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</si>
  <si>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</si>
  <si>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</si>
  <si>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</si>
  <si>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</si>
  <si>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</si>
  <si>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</si>
  <si>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</si>
  <si>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</si>
  <si>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</si>
  <si>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</si>
  <si>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</si>
  <si>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</si>
  <si>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</si>
  <si>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</si>
  <si>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</si>
  <si>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</si>
  <si>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</si>
  <si>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</si>
  <si>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</si>
  <si>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</si>
  <si>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</si>
  <si>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</si>
  <si>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</si>
  <si>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</si>
  <si>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</si>
  <si>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</si>
  <si>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</si>
  <si>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</si>
  <si>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</si>
  <si>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</si>
  <si>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</si>
  <si>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</si>
  <si>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</si>
  <si>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</si>
  <si>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</si>
  <si>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</si>
  <si>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</si>
  <si>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</si>
  <si>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</si>
  <si>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</si>
  <si>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</si>
  <si>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</si>
  <si>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</si>
  <si>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</si>
  <si>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</si>
  <si>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</si>
  <si>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</si>
  <si>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</si>
  <si>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</si>
  <si>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</si>
  <si>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</si>
  <si>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</si>
  <si>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</si>
  <si>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</si>
  <si>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</si>
  <si>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</si>
  <si>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</si>
  <si>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</si>
  <si>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</si>
  <si>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</si>
  <si>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</si>
  <si>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</si>
  <si>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</si>
  <si>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</si>
  <si>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</si>
  <si>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</si>
  <si>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</si>
  <si>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</si>
  <si>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</si>
  <si>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</si>
  <si>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</si>
  <si>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</si>
  <si>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</si>
  <si>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</si>
  <si>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</si>
  <si>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</si>
  <si>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</si>
  <si>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</si>
  <si>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</si>
  <si>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</si>
  <si>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</si>
  <si>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</si>
  <si>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</si>
  <si>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</si>
  <si>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</si>
  <si>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</si>
  <si>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</si>
  <si>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</si>
  <si>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</si>
  <si>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</si>
  <si>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</si>
  <si>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</si>
  <si>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</si>
  <si>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</si>
  <si>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</si>
  <si>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</si>
  <si>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</si>
  <si>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</si>
  <si>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</si>
  <si>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</si>
  <si>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</si>
  <si>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</si>
  <si>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</si>
  <si>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</si>
  <si>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</si>
  <si>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</si>
  <si>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</si>
  <si>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</si>
  <si>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</si>
  <si>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</si>
  <si>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</si>
  <si>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</si>
  <si>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</si>
  <si>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</si>
  <si>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</si>
  <si>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</si>
  <si>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</si>
  <si>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</si>
  <si>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</si>
  <si>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</si>
  <si>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</si>
  <si>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</si>
  <si>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</si>
  <si>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</si>
  <si>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</si>
  <si>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</si>
  <si>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</si>
  <si>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</si>
  <si>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</si>
  <si>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</si>
  <si>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</si>
  <si>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</si>
  <si>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</si>
  <si>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</si>
  <si>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</si>
  <si>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</si>
  <si>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</si>
  <si>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</si>
  <si>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</si>
  <si>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</si>
  <si>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</si>
  <si>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</si>
  <si>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</si>
  <si>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</si>
  <si>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</si>
  <si>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</si>
  <si>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</si>
  <si>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</si>
  <si>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</si>
  <si>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</si>
  <si>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</si>
  <si>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</si>
  <si>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</si>
  <si>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</si>
  <si>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</si>
  <si>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</si>
  <si>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</si>
  <si>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</si>
  <si>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</si>
  <si>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</si>
  <si>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</si>
  <si>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</si>
  <si>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</si>
  <si>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</si>
  <si>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</si>
  <si>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</si>
  <si>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</si>
  <si>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</si>
  <si>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</si>
  <si>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</si>
  <si>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</si>
  <si>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</si>
  <si>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</si>
  <si>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</si>
  <si>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</si>
  <si>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</si>
  <si>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</si>
  <si>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</si>
  <si>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</si>
  <si>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</si>
  <si>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</si>
  <si>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</si>
  <si>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</si>
  <si>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</si>
  <si>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</si>
  <si>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</si>
  <si>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</si>
  <si>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</si>
  <si>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</si>
  <si>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</si>
  <si>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</si>
  <si>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</si>
  <si>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</si>
  <si>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</si>
  <si>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</si>
  <si>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</si>
  <si>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</si>
  <si>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</si>
  <si>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</si>
  <si>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</si>
  <si>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</si>
  <si>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</si>
  <si>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</si>
  <si>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</si>
  <si>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</si>
  <si>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</si>
  <si>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</si>
  <si>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</si>
  <si>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</si>
  <si>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</si>
  <si>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</si>
  <si>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</si>
  <si>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</si>
  <si>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</si>
  <si>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</si>
  <si>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</si>
  <si>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</si>
  <si>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</si>
  <si>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</si>
  <si>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</si>
  <si>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</si>
  <si>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</si>
  <si>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</si>
  <si>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</si>
  <si>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</si>
  <si>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</si>
  <si>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</si>
  <si>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</si>
  <si>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</si>
  <si>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</si>
  <si>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</si>
  <si>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</si>
  <si>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</si>
  <si>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</si>
  <si>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</si>
  <si>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</si>
  <si>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</si>
  <si>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</si>
  <si>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</si>
  <si>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</si>
  <si>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</si>
  <si>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</si>
  <si>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</si>
  <si>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</si>
  <si>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</si>
  <si>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</si>
  <si>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</si>
  <si>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</si>
  <si>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</si>
  <si>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</si>
  <si>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</si>
  <si>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</si>
  <si>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</si>
  <si>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</si>
  <si>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</si>
  <si>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</si>
  <si>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</si>
  <si>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</si>
  <si>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</si>
  <si>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</si>
  <si>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</si>
  <si>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</si>
  <si>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</si>
  <si>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</si>
  <si>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</si>
  <si>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</si>
  <si>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</si>
  <si>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</si>
  <si>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</si>
  <si>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</si>
  <si>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</si>
  <si>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</si>
  <si>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</si>
  <si>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</si>
  <si>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</si>
  <si>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</si>
  <si>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</si>
  <si>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</si>
  <si>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</si>
  <si>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</si>
  <si>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</si>
  <si>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</si>
  <si>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</si>
  <si>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</si>
  <si>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</si>
  <si>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</si>
  <si>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</si>
  <si>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</si>
  <si>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</si>
  <si>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</si>
  <si>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</si>
  <si>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</si>
  <si>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</si>
  <si>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</si>
  <si>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</si>
  <si>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</si>
  <si>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</si>
  <si>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</si>
  <si>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</si>
  <si>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</si>
  <si>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</si>
  <si>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</si>
  <si>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</si>
  <si>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</si>
  <si>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</si>
  <si>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</si>
  <si>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</si>
  <si>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</si>
  <si>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</si>
  <si>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</si>
  <si>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</si>
  <si>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</si>
  <si>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</si>
  <si>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</si>
  <si>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</si>
  <si>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</si>
  <si>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</si>
  <si>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</si>
  <si>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</si>
  <si>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</si>
  <si>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</si>
  <si>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</si>
  <si>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</si>
  <si>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</si>
  <si>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</si>
  <si>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</si>
  <si>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</si>
  <si>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</si>
  <si>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</si>
  <si>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</si>
  <si>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</si>
  <si>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</si>
  <si>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</si>
  <si>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</si>
  <si>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</si>
  <si>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</si>
  <si>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</si>
  <si>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</si>
  <si>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</si>
  <si>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</si>
  <si>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</si>
  <si>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</si>
  <si>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</si>
  <si>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</si>
  <si>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</si>
  <si>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</si>
  <si>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</si>
  <si>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</si>
  <si>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</si>
  <si>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</si>
  <si>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</si>
  <si>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</si>
  <si>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</si>
  <si>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</si>
  <si>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</si>
  <si>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</si>
  <si>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</si>
  <si>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</si>
  <si>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</si>
  <si>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</si>
  <si>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</si>
  <si>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</si>
  <si>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</si>
  <si>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</si>
  <si>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</si>
  <si>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</si>
  <si>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</si>
  <si>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</si>
  <si>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</si>
  <si>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</si>
  <si>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</si>
  <si>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</si>
  <si>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</si>
  <si>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</si>
  <si>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</si>
  <si>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</si>
  <si>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</si>
  <si>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</si>
  <si>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</si>
  <si>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</si>
  <si>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</si>
  <si>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</si>
  <si>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</si>
  <si>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</si>
  <si>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</si>
  <si>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</si>
  <si>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</si>
  <si>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</si>
  <si>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</si>
  <si>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</si>
  <si>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</si>
  <si>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</si>
  <si>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</si>
  <si>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</si>
  <si>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</si>
  <si>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</si>
  <si>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</si>
  <si>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</si>
  <si>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</si>
  <si>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</si>
  <si>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</si>
  <si>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</si>
  <si>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</si>
  <si>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</si>
  <si>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</si>
  <si>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</si>
  <si>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</si>
  <si>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</si>
  <si>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</si>
  <si>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</si>
  <si>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</si>
  <si>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</si>
  <si>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</si>
  <si>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</si>
  <si>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</si>
  <si>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</si>
  <si>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</si>
  <si>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</si>
  <si>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</si>
  <si>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</si>
  <si>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</si>
  <si>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</si>
  <si>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</si>
  <si>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</si>
  <si>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</si>
  <si>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</si>
  <si>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</si>
  <si>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</si>
  <si>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</si>
  <si>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</si>
  <si>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</si>
  <si>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</si>
  <si>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</si>
  <si>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</si>
  <si>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</si>
  <si>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</si>
  <si>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</si>
  <si>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</si>
  <si>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</si>
  <si>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</si>
  <si>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</si>
  <si>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</si>
  <si>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</si>
  <si>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</si>
  <si>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</si>
  <si>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</si>
  <si>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</si>
  <si>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</si>
  <si>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</si>
  <si>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</si>
  <si>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</si>
  <si>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</si>
  <si>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</si>
  <si>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</si>
  <si>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</si>
  <si>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</si>
  <si>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</si>
  <si>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</si>
  <si>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</si>
  <si>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</si>
  <si>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</si>
  <si>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</si>
  <si>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</si>
  <si>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</si>
  <si>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</si>
  <si>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</si>
  <si>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</si>
  <si>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</si>
  <si>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</si>
  <si>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</si>
  <si>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</si>
  <si>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</si>
  <si>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</si>
  <si>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</si>
  <si>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</si>
  <si>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</si>
  <si>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</si>
  <si>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</si>
  <si>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</si>
  <si>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</si>
  <si>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</si>
  <si>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</si>
  <si>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</si>
  <si>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</si>
  <si>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</si>
  <si>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</si>
  <si>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</si>
  <si>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</si>
  <si>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</si>
  <si>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</si>
  <si>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</si>
  <si>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</si>
  <si>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</si>
  <si>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</si>
  <si>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</si>
  <si>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</si>
  <si>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</si>
  <si>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</si>
  <si>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</si>
  <si>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</si>
  <si>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</si>
  <si>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</si>
  <si>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</si>
  <si>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</si>
  <si>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</si>
  <si>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</si>
  <si>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</si>
  <si>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</si>
  <si>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</si>
  <si>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</si>
  <si>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</si>
  <si>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</si>
  <si>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</si>
  <si>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</si>
  <si>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</si>
  <si>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</si>
  <si>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</si>
  <si>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</si>
  <si>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</si>
  <si>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</si>
  <si>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</si>
  <si>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</si>
  <si>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</si>
  <si>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</si>
  <si>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</si>
  <si>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</si>
  <si>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</si>
  <si>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</si>
  <si>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</si>
  <si>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</si>
  <si>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</si>
  <si>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</si>
  <si>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</si>
  <si>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</si>
  <si>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</si>
  <si>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</si>
  <si>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</si>
  <si>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</si>
  <si>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</si>
  <si>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</si>
  <si>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</si>
  <si>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</si>
  <si>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</si>
  <si>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</si>
  <si>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</si>
  <si>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</si>
  <si>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</si>
  <si>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</si>
  <si>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</si>
  <si>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</si>
  <si>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</si>
  <si>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</si>
  <si>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</si>
  <si>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</si>
  <si>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</si>
  <si>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</si>
  <si>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</si>
  <si>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</si>
  <si>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</si>
  <si>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</si>
  <si>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</si>
  <si>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</si>
  <si>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</si>
  <si>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</si>
  <si>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</si>
  <si>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</si>
  <si>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</si>
  <si>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</si>
  <si>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</si>
  <si>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</si>
  <si>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</si>
  <si>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</si>
  <si>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</si>
  <si>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</si>
  <si>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</si>
  <si>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</si>
  <si>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</si>
  <si>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</si>
  <si>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</si>
  <si>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</si>
  <si>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</si>
  <si>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</si>
  <si>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</si>
  <si>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</si>
  <si>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</si>
  <si>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</si>
  <si>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</si>
  <si>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</si>
  <si>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</si>
  <si>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</si>
  <si>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</si>
  <si>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</si>
  <si>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</si>
  <si>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</si>
  <si>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</si>
  <si>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</si>
  <si>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</si>
  <si>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</si>
  <si>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</si>
  <si>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</si>
  <si>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</si>
  <si>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</si>
  <si>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</si>
  <si>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</si>
  <si>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</si>
  <si>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</si>
  <si>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</si>
  <si>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</si>
  <si>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</si>
  <si>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</si>
  <si>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</si>
  <si>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</si>
  <si>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</si>
  <si>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</si>
  <si>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</si>
  <si>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</si>
  <si>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</si>
  <si>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</si>
  <si>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</si>
  <si>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</si>
  <si>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</si>
  <si>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</si>
  <si>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</si>
  <si>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</si>
  <si>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</si>
  <si>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</si>
  <si>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</si>
  <si>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</si>
  <si>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</si>
  <si>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</si>
  <si>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</si>
  <si>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</si>
  <si>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</si>
  <si>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</si>
  <si>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</si>
  <si>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</si>
  <si>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</si>
  <si>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</si>
  <si>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</si>
  <si>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</si>
  <si>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</si>
  <si>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</si>
  <si>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</si>
  <si>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</si>
  <si>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</si>
  <si>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</si>
  <si>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</si>
  <si>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</si>
  <si>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</si>
  <si>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</si>
  <si>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</si>
  <si>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</si>
  <si>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</si>
  <si>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</si>
  <si>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</si>
  <si>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</si>
  <si>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</si>
  <si>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</si>
  <si>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</si>
  <si>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</si>
  <si>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</si>
  <si>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</si>
  <si>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</si>
  <si>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</si>
  <si>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</si>
  <si>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</si>
  <si>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</si>
  <si>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</si>
  <si>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</si>
  <si>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</si>
  <si>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</si>
  <si>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</si>
  <si>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</si>
  <si>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</si>
  <si>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</si>
  <si>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</si>
  <si>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</si>
  <si>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</si>
  <si>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</si>
  <si>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</si>
  <si>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</si>
  <si>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</si>
  <si>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</si>
  <si>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</si>
  <si>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</si>
  <si>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</si>
  <si>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</si>
  <si>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</si>
  <si>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</si>
  <si>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</si>
  <si>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</si>
  <si>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</si>
  <si>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</si>
  <si>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</si>
  <si>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</si>
  <si>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</si>
  <si>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</si>
  <si>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</si>
  <si>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</si>
  <si>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</si>
  <si>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</si>
  <si>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</si>
  <si>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</si>
  <si>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</si>
  <si>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</si>
  <si>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</si>
  <si>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</si>
  <si>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</si>
  <si>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</si>
  <si>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</si>
  <si>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</si>
  <si>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</si>
  <si>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</si>
  <si>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</si>
  <si>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</si>
  <si>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</si>
  <si>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</si>
  <si>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</si>
  <si>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</si>
  <si>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</si>
  <si>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</si>
  <si>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</si>
  <si>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</si>
  <si>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</si>
  <si>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</si>
  <si>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</si>
  <si>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</si>
  <si>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</si>
  <si>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</si>
  <si>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</si>
  <si>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</si>
  <si>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</si>
  <si>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</si>
  <si>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</si>
  <si>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</si>
  <si>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</si>
  <si>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</si>
  <si>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</si>
  <si>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</si>
  <si>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</si>
  <si>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</si>
  <si>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</si>
  <si>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</si>
  <si>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</si>
  <si>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</si>
  <si>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</si>
  <si>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</si>
  <si>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</si>
  <si>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</si>
  <si>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</si>
  <si>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</si>
  <si>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</si>
  <si>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</si>
  <si>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</si>
  <si>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</si>
  <si>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</si>
  <si>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</si>
  <si>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</si>
  <si>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</si>
  <si>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</si>
  <si>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</si>
  <si>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</si>
  <si>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</si>
  <si>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</si>
  <si>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</si>
  <si>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</si>
  <si>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</si>
  <si>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</si>
  <si>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</si>
  <si>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</si>
  <si>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</si>
  <si>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</si>
  <si>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</si>
  <si>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</si>
  <si>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</si>
  <si>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</si>
  <si>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</si>
  <si>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</si>
  <si>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</si>
  <si>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</si>
  <si>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</si>
  <si>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</si>
  <si>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</si>
  <si>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</si>
  <si>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</si>
  <si>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</si>
  <si>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</si>
  <si>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</si>
  <si>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</si>
  <si>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</si>
  <si>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</si>
  <si>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</si>
  <si>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</si>
  <si>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</si>
  <si>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</si>
  <si>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</si>
  <si>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</si>
  <si>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</si>
  <si>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</si>
  <si>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</si>
  <si>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</si>
  <si>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</si>
  <si>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</si>
  <si>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</si>
  <si>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</si>
  <si>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</si>
  <si>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</si>
  <si>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</si>
  <si>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</si>
  <si>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</si>
  <si>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</si>
  <si>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</si>
  <si>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</si>
  <si>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</si>
  <si>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</si>
  <si>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</si>
  <si>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</si>
  <si>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</si>
  <si>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</si>
  <si>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</si>
  <si>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</si>
  <si>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</si>
  <si>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</si>
  <si>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</si>
  <si>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</si>
  <si>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</si>
  <si>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</si>
  <si>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</si>
  <si>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</si>
  <si>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</si>
  <si>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</si>
  <si>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</si>
  <si>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</si>
  <si>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</si>
  <si>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</si>
  <si>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</si>
  <si>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</si>
  <si>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</si>
  <si>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</si>
  <si>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</si>
  <si>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</si>
  <si>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</si>
  <si>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</si>
  <si>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</si>
  <si>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</si>
  <si>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</si>
  <si>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</si>
  <si>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</si>
  <si>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</si>
  <si>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</si>
  <si>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</si>
  <si>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</si>
  <si>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</si>
  <si>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</si>
  <si>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</si>
  <si>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</si>
  <si>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</si>
  <si>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</si>
  <si>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</si>
  <si>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</si>
  <si>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</si>
  <si>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</si>
  <si>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</si>
  <si>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</si>
  <si>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</si>
  <si>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</si>
  <si>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</si>
  <si>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</si>
  <si>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</si>
  <si>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</si>
  <si>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</si>
  <si>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</si>
  <si>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</si>
  <si>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</si>
  <si>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</si>
  <si>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</si>
  <si>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</si>
  <si>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</si>
  <si>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</si>
  <si>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</si>
  <si>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</si>
  <si>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</si>
  <si>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</si>
  <si>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</si>
  <si>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</si>
  <si>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</si>
  <si>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</si>
  <si>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</si>
  <si>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</si>
  <si>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</si>
  <si>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</si>
  <si>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</si>
  <si>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</si>
  <si>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</si>
  <si>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</si>
  <si>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</si>
  <si>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</si>
  <si>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</si>
  <si>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</si>
  <si>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</si>
  <si>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</si>
  <si>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</si>
  <si>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</si>
  <si>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</si>
  <si>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</si>
  <si>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</si>
  <si>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</si>
  <si>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</si>
  <si>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</si>
  <si>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</si>
  <si>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</si>
  <si>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</si>
  <si>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</si>
  <si>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</si>
  <si>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</si>
  <si>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</si>
  <si>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</si>
  <si>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</si>
  <si>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</si>
  <si>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</si>
  <si>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</si>
  <si>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</si>
  <si>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</si>
  <si>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</si>
  <si>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</si>
  <si>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</si>
  <si>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</si>
  <si>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</si>
  <si>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</si>
  <si>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</si>
  <si>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</si>
  <si>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</si>
  <si>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</si>
  <si>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</si>
  <si>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</si>
  <si>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</si>
  <si>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</si>
  <si>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</si>
  <si>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</si>
  <si>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</si>
  <si>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</si>
  <si>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</si>
  <si>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</si>
  <si>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</si>
  <si>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</si>
  <si>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</si>
  <si>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</si>
  <si>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</si>
  <si>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</si>
  <si>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</si>
  <si>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</si>
  <si>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</si>
  <si>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</si>
  <si>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</si>
  <si>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</si>
  <si>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</si>
  <si>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</si>
  <si>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</si>
  <si>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</si>
  <si>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</si>
  <si>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</si>
  <si>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</si>
  <si>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</si>
  <si>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</si>
  <si>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</si>
  <si>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</si>
  <si>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</si>
  <si>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</si>
  <si>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</si>
  <si>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</si>
  <si>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</si>
  <si>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</si>
  <si>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</si>
  <si>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</si>
  <si>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</si>
  <si>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</si>
  <si>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</si>
  <si>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</si>
  <si>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</si>
  <si>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</si>
  <si>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</si>
  <si>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</si>
  <si>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</si>
  <si>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</si>
  <si>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</si>
  <si>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</si>
  <si>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</si>
  <si>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</si>
  <si>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</si>
  <si>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</si>
  <si>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</si>
  <si>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</si>
  <si>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</si>
  <si>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</si>
  <si>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</si>
  <si>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</si>
  <si>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</si>
  <si>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</si>
  <si>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</si>
  <si>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</si>
  <si>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</si>
  <si>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</si>
  <si>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</si>
  <si>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</si>
  <si>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</si>
  <si>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</si>
  <si>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</si>
  <si>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</si>
  <si>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</si>
  <si>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</si>
  <si>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</si>
  <si>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</si>
  <si>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</si>
  <si>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</si>
  <si>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</si>
  <si>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</si>
  <si>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</si>
  <si>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</si>
  <si>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</si>
  <si>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</si>
  <si>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</si>
  <si>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</si>
  <si>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</si>
  <si>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</si>
  <si>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</si>
  <si>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</si>
  <si>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</si>
  <si>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</si>
  <si>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</si>
  <si>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</si>
  <si>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</si>
  <si>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</si>
  <si>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</si>
  <si>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</si>
  <si>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</si>
  <si>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</si>
  <si>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</si>
  <si>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</si>
  <si>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</si>
  <si>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</si>
  <si>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</si>
  <si>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</si>
  <si>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</si>
  <si>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</si>
  <si>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</si>
  <si>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</si>
  <si>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</si>
  <si>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</si>
  <si>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</si>
  <si>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</si>
  <si>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</si>
  <si>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</si>
  <si>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</si>
  <si>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</si>
  <si>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</si>
  <si>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</si>
  <si>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</si>
  <si>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</si>
  <si>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</si>
  <si>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</si>
  <si>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</si>
  <si>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</si>
  <si>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</si>
  <si>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</si>
  <si>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</si>
  <si>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</si>
  <si>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</si>
  <si>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</si>
  <si>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</si>
  <si>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</si>
  <si>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</si>
  <si>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</si>
  <si>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</si>
  <si>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</si>
  <si>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</si>
  <si>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</si>
  <si>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</si>
  <si>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</si>
  <si>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</si>
  <si>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</si>
  <si>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</si>
  <si>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</si>
  <si>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</si>
  <si>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</si>
  <si>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</si>
  <si>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</si>
  <si>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</si>
  <si>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</si>
  <si>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</si>
  <si>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</si>
  <si>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</si>
  <si>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</si>
  <si>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</si>
  <si>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</si>
  <si>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</si>
  <si>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</si>
  <si>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</si>
  <si>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</si>
  <si>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</si>
  <si>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</si>
  <si>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</si>
  <si>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</si>
  <si>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</si>
  <si>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</si>
  <si>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</si>
  <si>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</si>
  <si>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</si>
  <si>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</si>
  <si>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</si>
  <si>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</si>
  <si>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</si>
  <si>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</si>
  <si>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</si>
  <si>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</si>
  <si>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</si>
  <si>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</si>
  <si>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</si>
  <si>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</si>
  <si>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</si>
  <si>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</si>
  <si>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</si>
  <si>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</si>
  <si>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</si>
  <si>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</si>
  <si>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</si>
  <si>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</si>
  <si>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</si>
  <si>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</si>
  <si>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</si>
  <si>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</si>
  <si>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</si>
  <si>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</si>
  <si>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</si>
  <si>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</si>
  <si>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</si>
  <si>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</si>
  <si>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</si>
  <si>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</si>
  <si>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</si>
  <si>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</si>
  <si>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</si>
  <si>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</si>
  <si>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</si>
  <si>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</si>
  <si>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</si>
  <si>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</si>
  <si>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</si>
  <si>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</si>
  <si>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</si>
  <si>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</si>
  <si>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</si>
  <si>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</si>
  <si>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</si>
  <si>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</si>
  <si>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</si>
  <si>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</si>
  <si>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</si>
  <si>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</si>
  <si>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</si>
  <si>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</si>
  <si>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</si>
  <si>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</si>
  <si>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</si>
  <si>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</si>
  <si>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</si>
  <si>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</si>
  <si>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</si>
  <si>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</si>
  <si>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</si>
  <si>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</si>
  <si>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</si>
  <si>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</si>
  <si>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</si>
  <si>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</si>
  <si>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</si>
  <si>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</si>
  <si>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</si>
  <si>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</si>
  <si>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</si>
  <si>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</si>
  <si>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</si>
  <si>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</si>
  <si>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</si>
  <si>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</si>
  <si>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</si>
  <si>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</si>
  <si>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</si>
  <si>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</si>
  <si>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</si>
  <si>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</si>
  <si>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</si>
  <si>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</si>
  <si>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</si>
  <si>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</si>
  <si>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</si>
  <si>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</si>
  <si>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</si>
  <si>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</si>
  <si>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</si>
  <si>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</si>
  <si>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</si>
  <si>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</si>
  <si>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</si>
  <si>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</si>
  <si>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</si>
  <si>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</si>
  <si>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</si>
  <si>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</si>
  <si>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</si>
  <si>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</si>
  <si>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</si>
  <si>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</si>
  <si>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</si>
  <si>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</si>
  <si>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</si>
  <si>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</si>
  <si>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</si>
  <si>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</si>
  <si>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</si>
  <si>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</si>
  <si>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</si>
  <si>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</si>
  <si>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</si>
  <si>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</si>
  <si>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</si>
  <si>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</si>
  <si>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</si>
  <si>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</si>
  <si>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</si>
  <si>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</si>
  <si>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</si>
  <si>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</si>
  <si>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</si>
  <si>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</si>
  <si>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</si>
  <si>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</si>
  <si>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</si>
  <si>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</si>
  <si>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</si>
  <si>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</si>
  <si>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</si>
  <si>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</si>
  <si>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</si>
  <si>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</si>
  <si>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</si>
  <si>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</si>
  <si>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</si>
  <si>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</si>
  <si>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</si>
  <si>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</si>
  <si>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</si>
  <si>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</si>
  <si>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</si>
  <si>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</si>
  <si>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</si>
  <si>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</si>
  <si>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</si>
  <si>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</si>
  <si>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</si>
  <si>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</si>
  <si>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</si>
  <si>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</si>
  <si>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</si>
  <si>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</si>
  <si>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</si>
  <si>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</si>
  <si>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</si>
  <si>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</si>
  <si>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</si>
  <si>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</si>
  <si>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</si>
  <si>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</si>
  <si>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</si>
  <si>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</si>
  <si>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</si>
  <si>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</si>
  <si>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</si>
  <si>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</si>
  <si>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</si>
  <si>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</si>
  <si>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</si>
  <si>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</si>
  <si>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</si>
  <si>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</si>
  <si>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</si>
  <si>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</si>
  <si>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</si>
  <si>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</si>
  <si>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</si>
  <si>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</si>
  <si>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</si>
  <si>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</si>
  <si>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</si>
  <si>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</si>
  <si>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</si>
  <si>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</si>
  <si>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</si>
  <si>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</si>
  <si>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</si>
  <si>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</si>
  <si>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</si>
  <si>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</si>
  <si>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</si>
  <si>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</si>
  <si>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</si>
  <si>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</si>
  <si>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</si>
  <si>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</si>
  <si>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</si>
  <si>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</si>
  <si>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</si>
  <si>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</si>
  <si>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</si>
  <si>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</si>
  <si>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</si>
  <si>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</si>
  <si>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</si>
  <si>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</si>
  <si>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</si>
  <si>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</si>
  <si>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</si>
  <si>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</si>
  <si>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</si>
  <si>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</si>
  <si>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</si>
  <si>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</si>
  <si>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</si>
  <si>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</si>
  <si>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</si>
  <si>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</si>
  <si>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</si>
  <si>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</si>
  <si>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</si>
  <si>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</si>
  <si>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</si>
  <si>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</si>
  <si>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</si>
  <si>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</si>
  <si>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</si>
  <si>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</si>
  <si>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</si>
  <si>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</si>
  <si>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</si>
  <si>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</si>
  <si>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</si>
  <si>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</si>
  <si>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</si>
  <si>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</si>
  <si>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</si>
  <si>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</si>
  <si>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</si>
  <si>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</si>
  <si>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</si>
  <si>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</si>
  <si>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</si>
  <si>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</si>
  <si>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</si>
  <si>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</si>
  <si>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</si>
  <si>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</si>
  <si>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</si>
  <si>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</si>
  <si>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</si>
  <si>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</si>
  <si>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</si>
  <si>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</si>
  <si>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</si>
  <si>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</si>
  <si>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</si>
  <si>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</si>
  <si>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</si>
  <si>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</si>
  <si>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</si>
  <si>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</si>
  <si>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</si>
  <si>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</si>
  <si>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</si>
  <si>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</si>
  <si>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</si>
  <si>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</si>
  <si>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</si>
  <si>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</si>
  <si>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</si>
  <si>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</si>
  <si>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</si>
  <si>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</si>
  <si>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</si>
  <si>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</si>
  <si>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</si>
  <si>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</si>
  <si>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</si>
  <si>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</si>
  <si>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</si>
  <si>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</si>
  <si>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</si>
  <si>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</si>
  <si>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</si>
  <si>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</si>
  <si>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</si>
  <si>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</si>
  <si>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</si>
  <si>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</si>
  <si>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</si>
  <si>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</si>
  <si>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</si>
  <si>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</si>
  <si>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</si>
  <si>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</si>
  <si>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</si>
  <si>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</si>
  <si>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</si>
  <si>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</si>
  <si>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</si>
  <si>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</si>
  <si>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</si>
  <si>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</si>
  <si>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</si>
  <si>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</si>
  <si>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</si>
  <si>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</si>
  <si>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</si>
  <si>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</si>
  <si>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</si>
  <si>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</si>
  <si>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</si>
  <si>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</si>
  <si>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</si>
  <si>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</si>
  <si>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</si>
  <si>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</si>
  <si>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</si>
  <si>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</si>
  <si>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</si>
  <si>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</si>
  <si>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</si>
  <si>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</si>
  <si>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</si>
  <si>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</si>
  <si>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</si>
  <si>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</si>
  <si>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</si>
  <si>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</si>
  <si>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</si>
  <si>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</si>
  <si>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</si>
  <si>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</si>
  <si>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</si>
  <si>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</si>
  <si>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</si>
  <si>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</si>
  <si>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</si>
  <si>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</si>
  <si>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</si>
  <si>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</si>
  <si>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</si>
  <si>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</si>
  <si>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</si>
  <si>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</si>
  <si>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</si>
  <si>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</si>
  <si>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</si>
  <si>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</si>
  <si>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</si>
  <si>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</si>
  <si>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</si>
  <si>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</si>
  <si>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</si>
  <si>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</si>
  <si>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</si>
  <si>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</si>
  <si>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</si>
  <si>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</si>
  <si>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</si>
  <si>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</si>
  <si>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</si>
  <si>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</si>
  <si>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</si>
  <si>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</si>
  <si>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</si>
  <si>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</si>
  <si>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</si>
  <si>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</si>
  <si>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</si>
  <si>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</si>
  <si>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</si>
  <si>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</si>
  <si>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</si>
  <si>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</si>
  <si>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</si>
  <si>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</si>
  <si>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</si>
  <si>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</si>
  <si>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</si>
  <si>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</si>
  <si>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</si>
  <si>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</si>
  <si>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</si>
  <si>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</si>
  <si>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</si>
  <si>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</si>
  <si>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</si>
  <si>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</si>
  <si>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</si>
  <si>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</si>
  <si>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</si>
  <si>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</si>
  <si>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</si>
  <si>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</si>
  <si>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</si>
  <si>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</si>
  <si>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</si>
  <si>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</si>
  <si>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</si>
  <si>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</si>
  <si>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</si>
  <si>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</si>
  <si>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</si>
  <si>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</si>
  <si>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</si>
  <si>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</si>
  <si>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</si>
  <si>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</si>
  <si>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</si>
  <si>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</si>
  <si>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</si>
  <si>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</si>
  <si>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</si>
  <si>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</si>
  <si>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</si>
  <si>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</si>
  <si>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</si>
  <si>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</si>
  <si>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</si>
  <si>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</si>
  <si>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</si>
  <si>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</si>
  <si>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</si>
  <si>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</si>
  <si>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</si>
  <si>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</si>
  <si>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</si>
  <si>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</si>
  <si>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</si>
  <si>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</si>
  <si>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</si>
  <si>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</si>
  <si>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</si>
  <si>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</si>
  <si>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</si>
  <si>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</si>
  <si>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</si>
  <si>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</si>
  <si>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</si>
  <si>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</si>
  <si>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</si>
  <si>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</si>
  <si>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</si>
  <si>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</si>
  <si>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</si>
  <si>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</si>
  <si>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</si>
  <si>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</si>
  <si>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</si>
  <si>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</si>
  <si>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</si>
  <si>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</si>
  <si>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</si>
  <si>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</si>
  <si>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</si>
  <si>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</si>
  <si>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</si>
  <si>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</si>
  <si>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</si>
  <si>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</si>
  <si>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</si>
  <si>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</si>
  <si>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</si>
  <si>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</si>
  <si>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</si>
  <si>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</si>
  <si>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</si>
  <si>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</si>
  <si>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</si>
  <si>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</si>
  <si>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</si>
  <si>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</si>
  <si>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</si>
  <si>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</si>
  <si>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</si>
  <si>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</si>
  <si>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</si>
  <si>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</si>
  <si>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</si>
  <si>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</si>
  <si>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</si>
  <si>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</si>
  <si>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</si>
  <si>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</si>
  <si>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</si>
  <si>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</si>
  <si>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</si>
  <si>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</si>
  <si>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</si>
  <si>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</si>
  <si>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</si>
  <si>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</si>
  <si>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</si>
  <si>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</si>
  <si>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</si>
  <si>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</si>
  <si>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</si>
  <si>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</si>
  <si>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</si>
  <si>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</si>
  <si>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</si>
  <si>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</si>
  <si>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</si>
  <si>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</si>
  <si>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</si>
  <si>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</si>
  <si>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</si>
  <si>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</si>
  <si>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</si>
  <si>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</si>
  <si>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</si>
  <si>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</si>
  <si>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</si>
  <si>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</si>
  <si>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</si>
  <si>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</si>
  <si>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</si>
  <si>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</si>
  <si>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</si>
  <si>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</si>
  <si>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</si>
  <si>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</si>
  <si>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</si>
  <si>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</si>
  <si>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</si>
  <si>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</si>
  <si>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</si>
  <si>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</si>
  <si>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</si>
  <si>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</si>
  <si>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</si>
  <si>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</si>
  <si>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</si>
  <si>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</si>
  <si>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</si>
  <si>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</si>
  <si>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</si>
  <si>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</si>
  <si>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</si>
  <si>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</si>
  <si>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</si>
  <si>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</si>
  <si>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</si>
  <si>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</si>
  <si>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</si>
  <si>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</si>
  <si>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</si>
  <si>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</si>
  <si>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</si>
  <si>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</si>
  <si>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</si>
  <si>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</si>
  <si>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</si>
  <si>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</si>
  <si>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</si>
  <si>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</si>
  <si>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</si>
  <si>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</si>
  <si>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</si>
  <si>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</si>
  <si>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</si>
  <si>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</si>
  <si>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</si>
  <si>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</si>
  <si>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</si>
  <si>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</si>
  <si>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</si>
  <si>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</si>
  <si>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</si>
  <si>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</si>
  <si>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</si>
  <si>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</si>
  <si>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</si>
  <si>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</si>
  <si>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</si>
  <si>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</si>
  <si>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</si>
  <si>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</si>
  <si>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</si>
  <si>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</si>
  <si>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</si>
  <si>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</si>
  <si>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</si>
  <si>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</si>
  <si>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</si>
  <si>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</si>
  <si>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</si>
  <si>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</si>
  <si>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</si>
  <si>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</si>
  <si>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</si>
  <si>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</si>
  <si>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</si>
  <si>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</si>
  <si>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</si>
  <si>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</si>
  <si>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</si>
  <si>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</si>
  <si>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</si>
  <si>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</si>
  <si>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</si>
  <si>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</si>
  <si>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</si>
  <si>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</si>
  <si>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</si>
  <si>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</si>
  <si>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</si>
  <si>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</si>
  <si>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</si>
  <si>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</si>
  <si>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</si>
  <si>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</si>
  <si>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</si>
  <si>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</si>
  <si>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</si>
  <si>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</si>
  <si>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</si>
  <si>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</si>
  <si>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</si>
  <si>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</si>
  <si>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</si>
  <si>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</si>
  <si>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</si>
  <si>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</si>
  <si>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</si>
  <si>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</si>
  <si>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</si>
  <si>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</si>
  <si>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</si>
  <si>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</si>
  <si>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</si>
  <si>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</si>
  <si>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</si>
  <si>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</si>
  <si>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</si>
  <si>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</si>
  <si>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</si>
  <si>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</si>
  <si>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</si>
  <si>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</si>
  <si>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</si>
  <si>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</si>
  <si>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</si>
  <si>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</si>
  <si>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</si>
  <si>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</si>
  <si>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</si>
  <si>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</si>
  <si>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</si>
  <si>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</si>
  <si>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</si>
  <si>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</si>
  <si>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</si>
  <si>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</si>
  <si>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</si>
  <si>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</si>
  <si>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</si>
  <si>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</si>
  <si>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</si>
  <si>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</si>
  <si>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</si>
  <si>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</si>
  <si>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</si>
  <si>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</si>
  <si>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</si>
  <si>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</si>
  <si>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</si>
  <si>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</si>
  <si>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</si>
  <si>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</si>
  <si>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</si>
  <si>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</si>
  <si>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</si>
  <si>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</si>
  <si>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</si>
  <si>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</si>
  <si>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</si>
  <si>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</si>
  <si>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</si>
  <si>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</si>
  <si>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</si>
  <si>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</si>
  <si>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</si>
  <si>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</si>
  <si>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</si>
  <si>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</si>
  <si>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</si>
  <si>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</si>
  <si>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</si>
  <si>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</si>
  <si>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</si>
  <si>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</si>
  <si>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</si>
  <si>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</si>
  <si>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</si>
  <si>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</si>
  <si>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</si>
  <si>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</si>
  <si>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</si>
  <si>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</si>
  <si>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</si>
  <si>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</si>
  <si>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</si>
  <si>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</si>
  <si>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</si>
  <si>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</si>
  <si>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</si>
  <si>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</si>
  <si>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</si>
  <si>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</si>
  <si>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</si>
  <si>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</si>
  <si>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</si>
  <si>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</si>
  <si>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</si>
  <si>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</si>
  <si>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</si>
  <si>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</si>
  <si>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</si>
  <si>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</si>
  <si>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</si>
  <si>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</si>
  <si>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</si>
  <si>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</si>
  <si>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</si>
  <si>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</si>
  <si>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</si>
  <si>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</si>
  <si>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</si>
  <si>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</si>
  <si>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</si>
  <si>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</si>
  <si>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</si>
  <si>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</si>
  <si>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</si>
  <si>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</si>
  <si>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</si>
  <si>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</si>
  <si>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</si>
  <si>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</si>
  <si>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</si>
  <si>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</si>
  <si>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</si>
  <si>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</si>
  <si>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</si>
  <si>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</si>
  <si>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</si>
  <si>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</si>
  <si>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</si>
  <si>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</si>
  <si>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</si>
  <si>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</si>
  <si>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</si>
  <si>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</si>
  <si>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</si>
  <si>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</si>
  <si>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</si>
  <si>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</si>
  <si>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</si>
  <si>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</si>
  <si>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</si>
  <si>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</si>
  <si>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</si>
  <si>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</si>
  <si>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</si>
  <si>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</si>
  <si>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</si>
  <si>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</si>
  <si>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</si>
  <si>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</si>
  <si>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</si>
  <si>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</si>
  <si>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</si>
  <si>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</si>
  <si>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</si>
  <si>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</si>
  <si>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</si>
  <si>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</si>
  <si>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</si>
  <si>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</si>
  <si>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</si>
  <si>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</si>
  <si>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</si>
  <si>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</si>
  <si>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</si>
  <si>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</si>
  <si>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</si>
  <si>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</si>
  <si>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</si>
  <si>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</si>
  <si>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</si>
  <si>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</si>
  <si>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</si>
  <si>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</si>
  <si>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</si>
  <si>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</si>
  <si>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</si>
  <si>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</si>
  <si>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</si>
  <si>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</si>
  <si>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</si>
  <si>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</si>
  <si>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</si>
  <si>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</si>
  <si>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</si>
  <si>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</si>
  <si>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</si>
  <si>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</si>
  <si>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</si>
  <si>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</si>
  <si>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</si>
  <si>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</si>
  <si>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</si>
  <si>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</si>
  <si>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</si>
  <si>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</si>
  <si>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</si>
  <si>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</si>
  <si>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</si>
  <si>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</si>
  <si>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</si>
  <si>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</si>
  <si>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</si>
  <si>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</si>
  <si>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</si>
  <si>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</si>
  <si>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</si>
  <si>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</si>
  <si>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</si>
  <si>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</si>
  <si>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</si>
  <si>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</si>
  <si>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</si>
  <si>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</si>
  <si>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</si>
  <si>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</si>
  <si>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</si>
  <si>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</si>
  <si>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</si>
  <si>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</si>
  <si>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</si>
  <si>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</si>
  <si>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</si>
  <si>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</si>
  <si>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</si>
  <si>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</si>
  <si>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</si>
  <si>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</si>
  <si>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</si>
  <si>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</si>
  <si>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</si>
  <si>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</si>
  <si>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</si>
  <si>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</si>
  <si>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</si>
  <si>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</si>
  <si>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</si>
  <si>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</si>
  <si>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</si>
  <si>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</si>
  <si>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</si>
  <si>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</si>
  <si>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</si>
  <si>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</si>
  <si>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</si>
  <si>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</si>
  <si>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</si>
  <si>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</si>
  <si>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</si>
  <si>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</si>
  <si>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</si>
  <si>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</si>
  <si>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</si>
  <si>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</si>
  <si>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</si>
  <si>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</si>
  <si>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</si>
  <si>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</si>
  <si>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</si>
  <si>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</si>
  <si>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</si>
  <si>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</si>
  <si>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</si>
  <si>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</si>
  <si>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</si>
  <si>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</si>
  <si>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</si>
  <si>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</si>
  <si>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</si>
  <si>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</si>
  <si>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</si>
  <si>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</si>
  <si>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</si>
  <si>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</si>
  <si>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</si>
  <si>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</si>
  <si>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</si>
  <si>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</si>
  <si>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</si>
  <si>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</si>
  <si>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</si>
  <si>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</si>
  <si>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</si>
  <si>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</si>
  <si>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</si>
  <si>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</si>
  <si>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</si>
  <si>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</si>
  <si>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</si>
  <si>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</si>
  <si>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</si>
  <si>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</si>
  <si>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</si>
  <si>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</si>
  <si>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</si>
  <si>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</si>
  <si>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</si>
  <si>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</si>
  <si>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</si>
  <si>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</si>
  <si>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</si>
  <si>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</si>
  <si>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</si>
  <si>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</si>
  <si>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</si>
  <si>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</si>
  <si>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</si>
  <si>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</si>
  <si>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</si>
  <si>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</si>
  <si>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</si>
  <si>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</si>
  <si>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</si>
  <si>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</si>
  <si>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</si>
  <si>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</si>
  <si>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</si>
  <si>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</si>
  <si>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</si>
  <si>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</si>
  <si>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</si>
  <si>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</si>
  <si>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</si>
  <si>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</si>
  <si>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</si>
  <si>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</si>
  <si>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</si>
  <si>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</si>
  <si>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</si>
  <si>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</si>
  <si>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</si>
  <si>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</si>
  <si>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</si>
  <si>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</si>
  <si>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</si>
  <si>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</si>
  <si>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</si>
  <si>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</si>
  <si>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</si>
  <si>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</si>
  <si>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</si>
  <si>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</si>
  <si>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</si>
  <si>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</si>
  <si>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</si>
  <si>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</si>
  <si>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</si>
  <si>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</si>
  <si>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</si>
  <si>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</si>
  <si>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</si>
  <si>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</si>
  <si>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</si>
  <si>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</si>
  <si>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</si>
  <si>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</si>
  <si>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</si>
  <si>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</si>
  <si>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</si>
  <si>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</si>
  <si>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</si>
  <si>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</si>
  <si>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</si>
  <si>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</si>
  <si>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</si>
  <si>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</si>
  <si>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</si>
  <si>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</si>
  <si>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</si>
  <si>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</si>
  <si>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</si>
  <si>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</si>
  <si>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</si>
  <si>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</si>
  <si>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</si>
  <si>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</si>
  <si>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</si>
  <si>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</si>
  <si>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</si>
  <si>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</si>
  <si>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</si>
  <si>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</si>
  <si>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</si>
  <si>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</si>
  <si>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</si>
  <si>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</si>
  <si>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</si>
  <si>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</si>
  <si>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</si>
  <si>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</si>
  <si>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</si>
  <si>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</si>
  <si>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</si>
  <si>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</si>
  <si>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</si>
  <si>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</si>
  <si>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</si>
  <si>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</si>
  <si>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</si>
  <si>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</si>
  <si>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</si>
  <si>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</si>
  <si>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</si>
  <si>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</si>
  <si>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</si>
  <si>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</si>
  <si>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</si>
  <si>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</si>
  <si>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</si>
  <si>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</si>
  <si>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</si>
  <si>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</si>
  <si>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</si>
  <si>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</si>
  <si>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</si>
  <si>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</si>
  <si>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</si>
  <si>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</si>
  <si>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</si>
  <si>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</si>
  <si>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</si>
  <si>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</si>
  <si>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</si>
  <si>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</si>
  <si>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</si>
  <si>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</si>
  <si>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</si>
  <si>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</si>
  <si>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</si>
  <si>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</si>
  <si>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</si>
  <si>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</si>
  <si>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</si>
  <si>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</si>
  <si>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</si>
  <si>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</si>
  <si>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</si>
  <si>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</si>
  <si>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</si>
  <si>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</si>
  <si>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</si>
  <si>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</si>
  <si>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</si>
  <si>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</si>
  <si>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</si>
  <si>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</si>
  <si>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</si>
  <si>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</si>
  <si>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</si>
  <si>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</si>
  <si>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</si>
  <si>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</si>
  <si>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</si>
  <si>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</si>
  <si>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</si>
  <si>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</si>
  <si>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</si>
  <si>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</si>
  <si>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</si>
  <si>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</si>
  <si>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</si>
  <si>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</si>
  <si>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</si>
  <si>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</si>
  <si>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</si>
  <si>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</si>
  <si>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</si>
  <si>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</si>
  <si>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</si>
  <si>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</si>
  <si>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</si>
  <si>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</si>
  <si>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</si>
  <si>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</si>
  <si>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</si>
  <si>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</si>
  <si>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</si>
  <si>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</si>
  <si>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</si>
  <si>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</si>
  <si>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</si>
  <si>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</si>
  <si>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</si>
  <si>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</si>
  <si>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</si>
  <si>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</si>
  <si>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</si>
  <si>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</si>
  <si>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</si>
  <si>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</si>
  <si>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</si>
  <si>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</si>
  <si>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</si>
  <si>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</si>
  <si>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</si>
  <si>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</si>
  <si>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</si>
  <si>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</si>
  <si>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</si>
  <si>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</si>
  <si>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</si>
  <si>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</si>
  <si>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</si>
  <si>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</si>
  <si>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</si>
  <si>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</si>
  <si>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</si>
  <si>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</si>
  <si>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</si>
  <si>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</si>
  <si>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</si>
  <si>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</si>
  <si>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</si>
  <si>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</si>
  <si>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</si>
  <si>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</si>
  <si>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</si>
  <si>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</si>
  <si>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</si>
  <si>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</si>
  <si>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</si>
  <si>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</si>
  <si>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</si>
  <si>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</si>
  <si>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</si>
  <si>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</si>
  <si>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</si>
  <si>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</si>
  <si>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</si>
  <si>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</si>
  <si>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</si>
  <si>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</si>
  <si>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</si>
  <si>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</si>
  <si>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</si>
  <si>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</si>
  <si>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</si>
  <si>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</si>
  <si>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</si>
  <si>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</si>
  <si>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</si>
  <si>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</si>
  <si>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</si>
  <si>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</si>
  <si>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</si>
  <si>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</si>
  <si>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</si>
  <si>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</si>
  <si>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</si>
  <si>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</si>
  <si>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</si>
  <si>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</si>
  <si>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</si>
  <si>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</si>
  <si>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</si>
  <si>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</si>
  <si>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</si>
  <si>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</si>
  <si>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</si>
  <si>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</si>
  <si>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</si>
  <si>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</si>
  <si>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</si>
  <si>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</si>
  <si>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</si>
  <si>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</si>
  <si>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</si>
  <si>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</si>
  <si>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</si>
  <si>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</si>
  <si>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</si>
  <si>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</si>
  <si>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</si>
  <si>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</si>
  <si>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</si>
  <si>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</si>
  <si>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</si>
  <si>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</si>
  <si>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</si>
  <si>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</si>
  <si>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</si>
  <si>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</si>
  <si>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</si>
  <si>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</si>
  <si>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</si>
  <si>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</si>
  <si>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</si>
  <si>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</si>
  <si>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</si>
  <si>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</si>
  <si>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</si>
  <si>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</si>
  <si>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</si>
  <si>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</si>
  <si>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</si>
  <si>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</si>
  <si>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</si>
  <si>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</si>
  <si>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</si>
  <si>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</si>
  <si>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</si>
  <si>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</si>
  <si>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</si>
  <si>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</si>
  <si>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</si>
  <si>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</si>
  <si>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</si>
  <si>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</si>
  <si>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</si>
  <si>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</si>
  <si>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</si>
  <si>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</si>
  <si>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</si>
  <si>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</si>
  <si>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</si>
  <si>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</si>
  <si>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</si>
  <si>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</si>
  <si>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</si>
  <si>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</si>
  <si>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</si>
  <si>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</si>
  <si>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</si>
  <si>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</si>
  <si>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</si>
  <si>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</si>
  <si>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</si>
  <si>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</si>
  <si>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</si>
  <si>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</si>
  <si>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</si>
  <si>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</si>
  <si>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</si>
  <si>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</si>
  <si>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</si>
  <si>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</si>
  <si>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</si>
  <si>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</si>
  <si>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</si>
  <si>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</si>
  <si>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</si>
  <si>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</si>
  <si>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</si>
  <si>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</si>
  <si>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</si>
  <si>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</si>
  <si>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</si>
  <si>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</si>
  <si>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</si>
  <si>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</si>
  <si>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</si>
  <si>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</si>
  <si>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</si>
  <si>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</si>
  <si>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</si>
  <si>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</si>
  <si>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</si>
  <si>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</si>
  <si>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</si>
  <si>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</si>
  <si>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</si>
  <si>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</si>
  <si>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</si>
  <si>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</si>
  <si>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</si>
  <si>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</si>
  <si>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</si>
  <si>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</si>
  <si>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</si>
  <si>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</si>
  <si>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</si>
  <si>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</si>
  <si>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</si>
  <si>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</si>
  <si>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</si>
  <si>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</si>
  <si>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</si>
  <si>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</si>
  <si>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</si>
  <si>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</si>
  <si>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</si>
  <si>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</si>
  <si>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</si>
  <si>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</si>
  <si>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</si>
  <si>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</si>
  <si>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</si>
  <si>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</si>
  <si>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</si>
  <si>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</si>
  <si>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</si>
  <si>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</si>
  <si>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</si>
  <si>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</si>
  <si>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</si>
  <si>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</si>
  <si>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</si>
  <si>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</si>
  <si>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</si>
  <si>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</si>
  <si>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</si>
  <si>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</si>
  <si>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</si>
  <si>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</si>
  <si>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</si>
  <si>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</si>
  <si>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</si>
  <si>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</si>
  <si>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</si>
  <si>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</si>
  <si>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</si>
  <si>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</si>
  <si>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</si>
  <si>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</si>
  <si>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</si>
  <si>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</si>
  <si>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</si>
  <si>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</si>
  <si>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</si>
  <si>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</si>
  <si>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</si>
  <si>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</si>
  <si>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</si>
  <si>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</si>
  <si>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</si>
  <si>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</si>
  <si>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</si>
  <si>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</si>
  <si>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</si>
  <si>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</si>
  <si>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</si>
  <si>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</si>
  <si>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</si>
  <si>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</si>
  <si>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</si>
  <si>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</si>
  <si>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</si>
  <si>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</si>
  <si>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</si>
  <si>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</si>
  <si>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</si>
  <si>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</si>
  <si>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</si>
  <si>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</si>
  <si>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</si>
  <si>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</si>
  <si>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</si>
  <si>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</si>
  <si>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</si>
  <si>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</si>
  <si>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</si>
  <si>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</si>
  <si>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</si>
  <si>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</si>
  <si>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</si>
  <si>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</si>
  <si>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</si>
  <si>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</si>
  <si>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</si>
  <si>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</si>
  <si>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</si>
  <si>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</si>
  <si>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</si>
  <si>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</si>
  <si>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</si>
  <si>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</si>
  <si>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</si>
  <si>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</si>
  <si>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</si>
  <si>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</si>
  <si>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</si>
  <si>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</si>
  <si>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</si>
  <si>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</si>
  <si>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</si>
  <si>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</si>
  <si>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</si>
  <si>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</si>
  <si>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</si>
  <si>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</si>
  <si>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</si>
  <si>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</si>
  <si>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</si>
  <si>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</si>
  <si>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</si>
  <si>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</si>
  <si>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</si>
  <si>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</si>
  <si>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</si>
  <si>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</si>
  <si>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</si>
  <si>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</si>
  <si>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</si>
  <si>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</si>
  <si>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</si>
  <si>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</si>
  <si>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</si>
  <si>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</si>
  <si>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</si>
  <si>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</si>
  <si>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</si>
  <si>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</si>
  <si>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</si>
  <si>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</si>
  <si>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</si>
  <si>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</si>
  <si>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</si>
  <si>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</si>
  <si>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</si>
  <si>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</si>
  <si>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</si>
  <si>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</si>
  <si>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</si>
  <si>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</si>
  <si>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</si>
  <si>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</si>
  <si>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</si>
  <si>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</si>
  <si>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</si>
  <si>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</si>
  <si>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</si>
  <si>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</si>
  <si>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</si>
  <si>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</si>
  <si>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</si>
  <si>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</si>
  <si>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</si>
  <si>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</si>
  <si>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</si>
  <si>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</si>
  <si>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</si>
  <si>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</si>
  <si>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</si>
  <si>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</si>
  <si>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</si>
  <si>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</si>
  <si>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</si>
  <si>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</si>
  <si>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</si>
  <si>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</si>
  <si>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</si>
  <si>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</si>
  <si>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</si>
  <si>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</si>
  <si>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</si>
  <si>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</si>
  <si>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</si>
  <si>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</si>
  <si>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</si>
  <si>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</si>
  <si>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</si>
  <si>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</si>
  <si>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</si>
  <si>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</si>
  <si>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</si>
  <si>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</si>
  <si>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</si>
  <si>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</si>
  <si>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</si>
  <si>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</si>
  <si>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</si>
  <si>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</si>
  <si>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</si>
  <si>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</si>
  <si>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</si>
  <si>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</si>
  <si>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</si>
  <si>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</si>
  <si>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</si>
  <si>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</si>
  <si>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</si>
  <si>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</si>
  <si>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</si>
  <si>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</si>
  <si>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</si>
  <si>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</si>
  <si>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</si>
  <si>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</si>
  <si>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</si>
  <si>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</si>
  <si>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</si>
  <si>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</si>
  <si>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</si>
  <si>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</si>
  <si>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</si>
  <si>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</si>
  <si>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</si>
  <si>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</si>
  <si>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</si>
  <si>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</si>
  <si>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</si>
  <si>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</si>
  <si>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</si>
  <si>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</si>
  <si>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</si>
  <si>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</si>
  <si>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</si>
  <si>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</si>
  <si>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</si>
  <si>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</si>
  <si>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</si>
  <si>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</si>
  <si>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</si>
  <si>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</si>
  <si>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</si>
  <si>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</si>
  <si>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</si>
  <si>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</si>
  <si>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</si>
  <si>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</si>
  <si>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</si>
  <si>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</si>
  <si>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</si>
  <si>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</si>
  <si>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</si>
  <si>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</si>
  <si>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</si>
  <si>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</si>
  <si>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</si>
  <si>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</si>
  <si>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</si>
  <si>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</si>
  <si>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</si>
  <si>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</si>
  <si>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</si>
  <si>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</si>
  <si>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</si>
  <si>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</si>
  <si>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</si>
  <si>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</si>
  <si>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</si>
  <si>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</si>
  <si>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</si>
  <si>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</si>
  <si>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</si>
  <si>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</si>
  <si>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</si>
  <si>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</si>
  <si>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</si>
  <si>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</si>
  <si>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</si>
  <si>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</si>
  <si>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</si>
  <si>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</si>
  <si>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</si>
  <si>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</si>
  <si>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</si>
  <si>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</si>
  <si>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</si>
  <si>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</si>
  <si>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</si>
  <si>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</si>
  <si>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</si>
  <si>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</si>
  <si>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</si>
  <si>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</si>
  <si>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</si>
  <si>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</si>
  <si>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</si>
  <si>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</si>
  <si>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</si>
  <si>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</si>
  <si>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</si>
  <si>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</si>
  <si>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</si>
  <si>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</si>
  <si>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</si>
  <si>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</si>
  <si>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</si>
  <si>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</si>
  <si>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</si>
  <si>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</si>
  <si>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</si>
  <si>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</si>
  <si>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</si>
  <si>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</si>
  <si>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</si>
  <si>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</si>
  <si>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</si>
  <si>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</si>
  <si>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</si>
  <si>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</si>
  <si>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</si>
  <si>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</si>
  <si>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</si>
  <si>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</si>
  <si>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</si>
  <si>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</si>
  <si>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</si>
  <si>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</si>
  <si>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</si>
  <si>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</si>
  <si>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</si>
  <si>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</si>
  <si>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</si>
  <si>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</si>
  <si>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</si>
  <si>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</si>
  <si>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</si>
  <si>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</si>
  <si>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</si>
  <si>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</si>
  <si>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</si>
  <si>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</si>
  <si>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</si>
  <si>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</si>
  <si>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</si>
  <si>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</si>
  <si>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</si>
  <si>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</si>
  <si>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</si>
  <si>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</si>
  <si>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</si>
  <si>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</si>
  <si>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</si>
  <si>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</si>
  <si>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</si>
  <si>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</si>
  <si>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</si>
  <si>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</si>
  <si>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</si>
  <si>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</si>
  <si>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</si>
  <si>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</si>
  <si>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</si>
  <si>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</si>
  <si>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</si>
  <si>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</si>
  <si>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</si>
  <si>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</si>
  <si>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</si>
  <si>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</si>
  <si>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</si>
  <si>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</si>
  <si>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</si>
  <si>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</si>
  <si>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</si>
  <si>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</si>
  <si>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</si>
  <si>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</si>
  <si>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</si>
  <si>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</si>
  <si>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</si>
  <si>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</si>
  <si>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</si>
  <si>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</si>
  <si>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</si>
  <si>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</si>
  <si>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</si>
  <si>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</si>
  <si>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</si>
  <si>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</si>
  <si>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</si>
  <si>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</si>
  <si>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</si>
  <si>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</si>
  <si>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</si>
  <si>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</si>
  <si>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</si>
  <si>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</si>
  <si>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</si>
  <si>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</si>
  <si>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</si>
  <si>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</si>
  <si>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</si>
  <si>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</si>
  <si>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</si>
  <si>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</si>
  <si>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</si>
  <si>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</si>
  <si>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</si>
  <si>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</si>
  <si>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</si>
  <si>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</si>
  <si>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</si>
  <si>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</si>
  <si>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</si>
  <si>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</si>
  <si>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</si>
  <si>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</si>
  <si>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</si>
  <si>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</si>
  <si>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</si>
  <si>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</si>
  <si>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</si>
  <si>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</si>
  <si>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</si>
  <si>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</si>
  <si>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</si>
  <si>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</si>
  <si>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</si>
  <si>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</si>
  <si>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</si>
  <si>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</si>
  <si>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</si>
  <si>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</si>
  <si>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</si>
  <si>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</si>
  <si>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</si>
  <si>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</si>
  <si>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</si>
  <si>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</si>
  <si>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</si>
  <si>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</si>
  <si>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</si>
  <si>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</si>
  <si>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</si>
  <si>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</si>
  <si>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</si>
  <si>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</si>
  <si>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</si>
  <si>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</si>
  <si>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</si>
  <si>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</si>
  <si>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</si>
  <si>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</si>
  <si>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</si>
  <si>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</si>
  <si>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</si>
  <si>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</si>
  <si>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</si>
  <si>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</si>
  <si>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</si>
  <si>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</si>
  <si>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</si>
  <si>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</si>
  <si>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</si>
  <si>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</si>
  <si>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</si>
  <si>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</si>
  <si>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</si>
  <si>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</si>
  <si>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</si>
  <si>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</si>
  <si>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</si>
  <si>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</si>
  <si>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</si>
  <si>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</si>
  <si>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</si>
  <si>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</si>
  <si>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</si>
  <si>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</si>
  <si>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</si>
  <si>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</si>
  <si>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</si>
  <si>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</si>
  <si>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</si>
  <si>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</si>
  <si>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</si>
  <si>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</si>
  <si>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</si>
  <si>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</si>
  <si>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</si>
  <si>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</si>
  <si>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</si>
  <si>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</si>
  <si>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</si>
  <si>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</si>
  <si>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</si>
  <si>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</si>
  <si>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</si>
  <si>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</si>
  <si>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</si>
  <si>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</si>
  <si>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</si>
  <si>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</si>
  <si>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</si>
  <si>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</si>
  <si>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</si>
  <si>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</si>
  <si>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</si>
  <si>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</si>
  <si>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</si>
  <si>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</si>
  <si>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</si>
  <si>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</si>
  <si>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</si>
  <si>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</si>
  <si>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</si>
  <si>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</si>
  <si>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</si>
  <si>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</si>
  <si>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</si>
  <si>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</si>
  <si>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</si>
  <si>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</si>
  <si>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</si>
  <si>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</si>
  <si>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</si>
  <si>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</si>
  <si>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</si>
  <si>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</si>
  <si>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</si>
  <si>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</si>
  <si>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</si>
  <si>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</si>
  <si>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</si>
  <si>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</si>
  <si>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</si>
  <si>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</si>
  <si>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</si>
  <si>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</si>
  <si>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</si>
  <si>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</si>
  <si>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</si>
  <si>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</si>
  <si>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</si>
  <si>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</si>
  <si>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</si>
  <si>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</si>
  <si>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</si>
  <si>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</si>
  <si>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</si>
  <si>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</si>
  <si>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</si>
  <si>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</si>
  <si>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</si>
  <si>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</si>
  <si>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</si>
  <si>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</si>
  <si>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</si>
  <si>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</si>
  <si>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</si>
  <si>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</si>
  <si>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</si>
  <si>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</si>
  <si>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</si>
  <si>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</si>
  <si>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</si>
  <si>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</si>
  <si>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</si>
  <si>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</si>
  <si>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</si>
  <si>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</si>
  <si>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</si>
  <si>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</si>
  <si>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</si>
  <si>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</si>
  <si>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</si>
  <si>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</si>
  <si>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</si>
  <si>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</si>
  <si>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</si>
  <si>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</si>
  <si>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</si>
  <si>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</si>
  <si>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</si>
  <si>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</si>
  <si>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</si>
  <si>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</si>
  <si>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</si>
  <si>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</si>
  <si>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</si>
  <si>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</si>
  <si>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</si>
  <si>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</si>
  <si>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</si>
  <si>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</si>
  <si>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</si>
  <si>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</si>
  <si>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</si>
  <si>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</si>
  <si>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</si>
  <si>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</si>
  <si>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</si>
  <si>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</si>
  <si>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</si>
  <si>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</si>
  <si>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</si>
  <si>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</si>
  <si>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</si>
  <si>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</si>
  <si>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</si>
  <si>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</si>
  <si>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</si>
  <si>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</si>
  <si>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</si>
  <si>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</si>
  <si>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</si>
  <si>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</si>
  <si>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</si>
  <si>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</si>
  <si>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</si>
  <si>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</si>
  <si>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</si>
  <si>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</si>
  <si>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</si>
  <si>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</si>
  <si>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</si>
  <si>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</si>
  <si>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</si>
  <si>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</si>
  <si>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</si>
  <si>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</si>
  <si>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</si>
  <si>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</si>
  <si>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</si>
  <si>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</si>
  <si>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</si>
  <si>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</si>
  <si>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</si>
  <si>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</si>
  <si>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</si>
  <si>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</si>
  <si>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</si>
  <si>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</si>
  <si>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</si>
  <si>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</si>
  <si>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</si>
  <si>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</si>
  <si>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</si>
  <si>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</si>
  <si>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</si>
  <si>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</si>
  <si>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</si>
  <si>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</si>
  <si>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</si>
  <si>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</si>
  <si>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</si>
  <si>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</si>
  <si>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</si>
  <si>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</si>
  <si>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</si>
  <si>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</si>
  <si>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</si>
  <si>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</si>
  <si>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</si>
  <si>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</si>
  <si>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</si>
  <si>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</si>
  <si>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</si>
  <si>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</si>
  <si>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</si>
  <si>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</si>
  <si>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</si>
  <si>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</si>
  <si>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</si>
  <si>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</si>
  <si>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</si>
  <si>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</si>
  <si>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</si>
  <si>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</si>
  <si>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</si>
  <si>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</si>
  <si>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</si>
  <si>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</si>
  <si>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</si>
  <si>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</si>
  <si>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</si>
  <si>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</si>
  <si>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</si>
  <si>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</si>
  <si>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</si>
  <si>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</si>
  <si>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</si>
  <si>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</si>
  <si>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</si>
  <si>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</si>
  <si>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</si>
  <si>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</si>
  <si>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</si>
  <si>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</si>
  <si>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</si>
  <si>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</si>
  <si>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</si>
  <si>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</si>
  <si>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</si>
  <si>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</si>
  <si>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</si>
  <si>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</si>
  <si>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</si>
  <si>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</si>
  <si>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</si>
  <si>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</si>
  <si>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</si>
  <si>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</si>
  <si>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</si>
  <si>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</si>
  <si>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</si>
  <si>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</si>
  <si>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</si>
  <si>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</si>
  <si>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</si>
  <si>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</si>
  <si>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</si>
  <si>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</si>
  <si>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</si>
  <si>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</si>
  <si>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</si>
  <si>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</si>
  <si>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</si>
  <si>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</si>
  <si>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</si>
  <si>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</si>
  <si>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</si>
  <si>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</si>
  <si>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</si>
  <si>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</si>
  <si>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</si>
  <si>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</si>
  <si>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</si>
  <si>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</si>
  <si>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</si>
  <si>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</si>
  <si>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</si>
  <si>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</si>
  <si>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</si>
  <si>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</si>
  <si>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</si>
  <si>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</si>
  <si>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</si>
  <si>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</si>
  <si>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</si>
  <si>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</si>
  <si>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</si>
  <si>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</si>
  <si>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</si>
  <si>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</si>
  <si>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</si>
  <si>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</si>
  <si>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</si>
  <si>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</si>
  <si>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</si>
  <si>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</si>
  <si>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</si>
  <si>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</si>
  <si>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</si>
  <si>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</si>
  <si>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</si>
  <si>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</si>
  <si>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</si>
  <si>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</si>
  <si>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</si>
  <si>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</si>
  <si>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</si>
  <si>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</si>
  <si>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</si>
  <si>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</si>
  <si>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</si>
  <si>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</si>
  <si>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</si>
  <si>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</si>
  <si>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</si>
  <si>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</si>
  <si>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</si>
  <si>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</si>
  <si>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</si>
  <si>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</si>
  <si>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</si>
  <si>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</si>
  <si>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</si>
  <si>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</si>
  <si>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</si>
  <si>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</si>
  <si>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</si>
  <si>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</si>
  <si>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</si>
  <si>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</si>
  <si>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</si>
  <si>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</si>
  <si>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</si>
  <si>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</si>
  <si>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</si>
  <si>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</si>
  <si>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</si>
  <si>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</si>
  <si>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</si>
  <si>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</si>
  <si>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</si>
  <si>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</si>
  <si>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</si>
  <si>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</si>
  <si>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</si>
  <si>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</si>
  <si>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</si>
  <si>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</si>
  <si>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</si>
  <si>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</si>
  <si>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</si>
  <si>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</si>
  <si>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</si>
  <si>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</si>
  <si>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</si>
  <si>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</si>
  <si>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</si>
  <si>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</si>
  <si>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</si>
  <si>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</si>
  <si>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</si>
  <si>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</si>
  <si>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</si>
  <si>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</si>
  <si>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</si>
  <si>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</si>
  <si>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</si>
  <si>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</si>
  <si>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</si>
  <si>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</si>
  <si>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</si>
  <si>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</si>
  <si>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</si>
  <si>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</si>
  <si>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</si>
  <si>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</si>
  <si>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</si>
  <si>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</si>
  <si>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</si>
  <si>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</si>
  <si>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</si>
  <si>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</si>
  <si>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</si>
  <si>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</si>
  <si>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</si>
  <si>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</si>
  <si>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</si>
  <si>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</si>
  <si>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</si>
  <si>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</si>
  <si>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</si>
  <si>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</si>
  <si>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</si>
  <si>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</si>
  <si>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</si>
  <si>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</si>
  <si>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</si>
  <si>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</si>
  <si>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</si>
  <si>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</si>
  <si>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</si>
  <si>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</si>
  <si>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</si>
  <si>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</si>
  <si>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</si>
  <si>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</si>
  <si>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</si>
  <si>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</si>
  <si>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</si>
  <si>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</si>
  <si>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</si>
  <si>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</si>
  <si>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</si>
  <si>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</si>
  <si>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</si>
  <si>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</si>
  <si>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</si>
  <si>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</si>
  <si>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</si>
  <si>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</si>
  <si>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</si>
  <si>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</si>
  <si>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</si>
  <si>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</si>
  <si>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</si>
  <si>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</si>
  <si>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</si>
  <si>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</si>
  <si>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</si>
  <si>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</si>
  <si>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</si>
  <si>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</si>
  <si>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</si>
  <si>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</si>
  <si>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</si>
  <si>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</si>
  <si>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</si>
  <si>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</si>
  <si>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</si>
  <si>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</si>
  <si>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</si>
  <si>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</si>
  <si>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</si>
  <si>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</si>
  <si>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</si>
  <si>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</si>
  <si>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</si>
  <si>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</si>
  <si>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</si>
  <si>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</si>
  <si>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</si>
  <si>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</si>
  <si>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</si>
  <si>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</si>
  <si>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</si>
  <si>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</si>
  <si>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</si>
  <si>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</si>
  <si>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</si>
  <si>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</si>
  <si>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</si>
  <si>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</si>
  <si>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</si>
  <si>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</si>
  <si>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</si>
  <si>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</si>
  <si>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</si>
  <si>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</si>
  <si>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</si>
  <si>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</si>
  <si>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</si>
  <si>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</si>
  <si>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</si>
  <si>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</si>
  <si>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</si>
  <si>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</si>
  <si>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</si>
  <si>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</si>
  <si>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</si>
  <si>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</si>
  <si>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</si>
  <si>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</si>
  <si>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</si>
  <si>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</si>
  <si>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</si>
  <si>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</si>
  <si>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</si>
  <si>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</si>
  <si>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</si>
  <si>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</si>
  <si>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</si>
  <si>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</si>
  <si>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</si>
  <si>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</si>
  <si>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</si>
  <si>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</si>
  <si>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</si>
  <si>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</si>
  <si>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</si>
  <si>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</si>
  <si>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</si>
  <si>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</si>
  <si>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</si>
  <si>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</si>
  <si>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</si>
  <si>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</si>
  <si>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</si>
  <si>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</si>
  <si>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</si>
  <si>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</si>
  <si>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</si>
  <si>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</si>
  <si>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</si>
  <si>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</si>
  <si>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</si>
  <si>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</si>
  <si>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</si>
  <si>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</si>
  <si>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</si>
  <si>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</si>
  <si>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</si>
  <si>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</si>
  <si>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</si>
  <si>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</si>
  <si>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</si>
  <si>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</si>
  <si>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</si>
  <si>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</si>
  <si>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</si>
  <si>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</si>
  <si>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</si>
  <si>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</si>
  <si>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</si>
  <si>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</si>
  <si>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</si>
  <si>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</si>
  <si>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</si>
  <si>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</si>
  <si>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</si>
  <si>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</si>
  <si>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</si>
  <si>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</si>
  <si>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</si>
  <si>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</si>
  <si>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</si>
  <si>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</si>
  <si>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</si>
  <si>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</si>
  <si>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</si>
  <si>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</si>
  <si>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</si>
  <si>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</si>
  <si>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</si>
  <si>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</si>
  <si>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</si>
  <si>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</si>
  <si>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</si>
  <si>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</si>
  <si>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</si>
  <si>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</si>
  <si>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</si>
  <si>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</si>
  <si>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</si>
  <si>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</si>
  <si>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</si>
  <si>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</si>
  <si>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</si>
  <si>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</si>
  <si>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</si>
  <si>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</si>
  <si>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</si>
  <si>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</si>
  <si>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</si>
  <si>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</si>
  <si>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</si>
  <si>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</si>
  <si>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</si>
  <si>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</si>
  <si>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</si>
  <si>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</si>
  <si>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</si>
  <si>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</si>
  <si>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</si>
  <si>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</si>
  <si>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</si>
  <si>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</si>
  <si>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</si>
  <si>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</si>
  <si>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</si>
  <si>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</si>
  <si>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</si>
  <si>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</si>
  <si>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</si>
  <si>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</si>
  <si>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</si>
  <si>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</si>
  <si>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</si>
  <si>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</si>
  <si>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</si>
  <si>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</si>
  <si>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</si>
  <si>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</si>
  <si>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</si>
  <si>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</si>
  <si>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</si>
  <si>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</si>
  <si>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</si>
  <si>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</si>
  <si>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</si>
  <si>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</si>
  <si>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</si>
  <si>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</si>
  <si>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</si>
  <si>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</si>
  <si>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</si>
  <si>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</si>
  <si>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</si>
  <si>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</si>
  <si>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</si>
  <si>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</si>
  <si>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</si>
  <si>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</si>
  <si>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</si>
  <si>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</si>
  <si>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</si>
  <si>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</si>
  <si>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</si>
  <si>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</si>
  <si>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</si>
  <si>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</si>
  <si>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</si>
  <si>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</si>
  <si>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</si>
  <si>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</si>
  <si>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</si>
  <si>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</si>
  <si>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</si>
  <si>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</si>
  <si>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</si>
  <si>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</si>
  <si>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</si>
  <si>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</si>
  <si>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</si>
  <si>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</si>
  <si>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</si>
  <si>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</si>
  <si>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</si>
  <si>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</si>
  <si>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</si>
  <si>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</si>
  <si>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</si>
  <si>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</si>
  <si>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</si>
  <si>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</si>
  <si>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</si>
  <si>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</si>
  <si>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</si>
  <si>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</si>
  <si>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</si>
  <si>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</si>
  <si>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</si>
  <si>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</si>
  <si>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</si>
  <si>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</si>
  <si>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</si>
  <si>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</si>
  <si>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</si>
  <si>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</si>
  <si>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</si>
  <si>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</si>
  <si>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</si>
  <si>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</si>
  <si>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</si>
  <si>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</si>
  <si>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</si>
  <si>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</si>
  <si>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</si>
  <si>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</si>
  <si>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</si>
  <si>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</si>
  <si>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</si>
  <si>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</si>
  <si>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</si>
  <si>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</si>
  <si>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</si>
  <si>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</si>
  <si>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</si>
  <si>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</si>
  <si>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</si>
  <si>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</si>
  <si>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</si>
  <si>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</si>
  <si>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</si>
  <si>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</si>
  <si>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</si>
  <si>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</si>
  <si>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</si>
  <si>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</si>
  <si>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</si>
  <si>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</si>
  <si>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</si>
  <si>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</si>
  <si>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</si>
  <si>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</si>
  <si>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</si>
  <si>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</si>
  <si>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</si>
  <si>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</si>
  <si>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</si>
  <si>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</si>
  <si>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</si>
  <si>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</si>
  <si>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</si>
  <si>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</si>
  <si>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</si>
  <si>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</si>
  <si>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</si>
  <si>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</si>
  <si>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</si>
  <si>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</si>
  <si>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</si>
  <si>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</si>
  <si>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</si>
  <si>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</si>
  <si>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</si>
  <si>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</si>
  <si>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</si>
  <si>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</si>
  <si>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</si>
  <si>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</si>
  <si>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</si>
  <si>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</si>
  <si>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</si>
  <si>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</si>
  <si>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</si>
  <si>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</si>
  <si>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</si>
  <si>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</si>
  <si>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</si>
  <si>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</si>
  <si>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</si>
  <si>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</si>
  <si>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</si>
  <si>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</si>
  <si>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</si>
  <si>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</si>
  <si>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</si>
  <si>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</si>
  <si>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</si>
  <si>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</si>
  <si>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</si>
  <si>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</si>
  <si>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</si>
  <si>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</si>
  <si>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</si>
  <si>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</si>
  <si>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</si>
  <si>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</si>
  <si>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</si>
  <si>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</si>
  <si>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</si>
  <si>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</si>
  <si>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</si>
  <si>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</si>
  <si>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</si>
  <si>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</si>
  <si>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</si>
  <si>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</si>
  <si>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</si>
  <si>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</si>
  <si>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</si>
  <si>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</si>
  <si>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</si>
  <si>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</si>
  <si>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</si>
  <si>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</si>
  <si>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</si>
  <si>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</si>
  <si>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</si>
  <si>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</si>
  <si>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</si>
  <si>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</si>
  <si>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</si>
  <si>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</si>
  <si>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</si>
  <si>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</si>
  <si>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</si>
  <si>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</si>
  <si>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</si>
  <si>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</si>
  <si>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</si>
  <si>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</si>
  <si>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</si>
  <si>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</si>
  <si>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</si>
  <si>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</si>
  <si>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</si>
  <si>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</si>
  <si>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</si>
  <si>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</si>
  <si>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</si>
  <si>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</si>
  <si>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</si>
  <si>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</si>
  <si>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</si>
  <si>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</si>
  <si>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</si>
  <si>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</si>
  <si>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</si>
  <si>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</si>
  <si>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</si>
  <si>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</si>
  <si>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</si>
  <si>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</si>
  <si>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</si>
  <si>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</si>
  <si>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</si>
  <si>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</si>
  <si>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</si>
  <si>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</si>
  <si>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</si>
  <si>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</si>
  <si>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</si>
  <si>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</si>
  <si>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</si>
  <si>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</si>
  <si>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</si>
  <si>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</si>
  <si>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</si>
  <si>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</si>
  <si>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</si>
  <si>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</si>
  <si>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</si>
  <si>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</si>
  <si>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</si>
  <si>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</si>
  <si>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</si>
  <si>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</si>
  <si>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</si>
  <si>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</si>
  <si>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</si>
  <si>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</si>
  <si>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</si>
  <si>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</si>
  <si>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</si>
  <si>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</si>
  <si>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</si>
  <si>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</si>
  <si>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</si>
  <si>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</si>
  <si>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</si>
  <si>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</si>
  <si>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</si>
  <si>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</si>
  <si>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</si>
  <si>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</si>
  <si>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</si>
  <si>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</si>
  <si>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</si>
  <si>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</si>
  <si>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</si>
  <si>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</si>
  <si>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</si>
  <si>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</si>
  <si>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</si>
  <si>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</si>
  <si>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</si>
  <si>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</si>
  <si>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</si>
  <si>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</si>
  <si>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</si>
  <si>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</si>
  <si>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</si>
  <si>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</si>
  <si>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</si>
  <si>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</si>
  <si>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</si>
  <si>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</si>
  <si>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</si>
  <si>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</si>
  <si>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</si>
  <si>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</si>
  <si>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</si>
  <si>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</si>
  <si>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</si>
  <si>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</si>
  <si>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</si>
  <si>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</si>
  <si>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</si>
  <si>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</si>
  <si>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</si>
  <si>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</si>
  <si>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</si>
  <si>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</si>
  <si>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</si>
  <si>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</si>
  <si>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</si>
  <si>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</si>
  <si>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</si>
  <si>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</si>
  <si>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</si>
  <si>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</si>
  <si>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</si>
  <si>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</si>
  <si>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</si>
  <si>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</si>
  <si>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</si>
  <si>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</si>
  <si>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</si>
  <si>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</si>
  <si>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</si>
  <si>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</si>
  <si>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</si>
  <si>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</si>
  <si>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</si>
  <si>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</si>
  <si>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</si>
  <si>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</si>
  <si>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</si>
  <si>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</si>
  <si>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</si>
  <si>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</si>
  <si>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</si>
  <si>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</si>
  <si>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</si>
  <si>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</si>
  <si>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</si>
  <si>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</si>
  <si>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</si>
  <si>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</si>
  <si>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</si>
  <si>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</si>
  <si>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</si>
  <si>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</si>
  <si>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</si>
  <si>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</si>
  <si>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</si>
  <si>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</si>
  <si>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</si>
  <si>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</si>
  <si>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</si>
  <si>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</si>
  <si>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</si>
  <si>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</si>
  <si>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</si>
  <si>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</si>
  <si>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</si>
  <si>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</si>
  <si>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</si>
  <si>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</si>
  <si>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</si>
  <si>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</si>
  <si>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</si>
  <si>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</si>
  <si>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</si>
  <si>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</si>
  <si>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</si>
  <si>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</si>
  <si>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</si>
  <si>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</si>
  <si>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</si>
  <si>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</si>
  <si>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</si>
  <si>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</si>
  <si>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</si>
  <si>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</si>
  <si>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</si>
  <si>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</si>
  <si>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</si>
  <si>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</si>
  <si>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</si>
  <si>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</si>
  <si>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</si>
  <si>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</si>
  <si>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</si>
  <si>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</si>
  <si>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</si>
  <si>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</si>
  <si>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</si>
  <si>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</si>
  <si>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</si>
  <si>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</si>
  <si>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</si>
  <si>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</si>
  <si>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</si>
  <si>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</si>
  <si>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</si>
  <si>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</si>
  <si>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</si>
  <si>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</si>
  <si>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</si>
  <si>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</si>
  <si>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</si>
  <si>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</si>
  <si>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</si>
  <si>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</si>
  <si>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</si>
  <si>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</si>
  <si>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</si>
  <si>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</si>
  <si>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</si>
  <si>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</si>
  <si>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</si>
  <si>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</si>
  <si>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</si>
  <si>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</si>
  <si>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</si>
  <si>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</si>
  <si>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</si>
  <si>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</si>
  <si>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</si>
  <si>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</si>
  <si>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</si>
  <si>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</si>
  <si>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</si>
  <si>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</si>
  <si>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</si>
  <si>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</si>
  <si>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</si>
  <si>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</si>
  <si>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</si>
  <si>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</si>
  <si>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</si>
  <si>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</si>
  <si>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</si>
  <si>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</si>
  <si>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</si>
  <si>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</si>
  <si>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</si>
  <si>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</si>
  <si>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</si>
  <si>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</si>
  <si>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</si>
  <si>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</si>
  <si>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</si>
  <si>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</si>
  <si>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</si>
  <si>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</si>
  <si>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</si>
  <si>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</si>
  <si>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</si>
  <si>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</si>
  <si>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</si>
  <si>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</si>
  <si>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</si>
  <si>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</si>
  <si>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</si>
  <si>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</si>
  <si>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</si>
  <si>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</si>
  <si>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</si>
  <si>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</si>
  <si>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</si>
  <si>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</si>
  <si>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</si>
  <si>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</si>
  <si>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</si>
  <si>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</si>
  <si>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</si>
  <si>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</si>
  <si>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</si>
  <si>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</si>
  <si>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</si>
  <si>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</si>
  <si>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</si>
  <si>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</si>
  <si>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</si>
  <si>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</si>
  <si>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</si>
  <si>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</si>
  <si>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</si>
  <si>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</si>
  <si>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</si>
  <si>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</si>
  <si>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</si>
  <si>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</si>
  <si>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</si>
  <si>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</si>
  <si>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</si>
  <si>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</si>
  <si>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</si>
  <si>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</si>
  <si>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</si>
  <si>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</si>
  <si>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</si>
  <si>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</si>
  <si>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</si>
  <si>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</si>
  <si>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</si>
  <si>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</si>
  <si>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</si>
  <si>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</si>
  <si>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</si>
  <si>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</si>
  <si>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</si>
  <si>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</si>
  <si>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</si>
  <si>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</si>
  <si>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</si>
  <si>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</si>
  <si>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</si>
  <si>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</si>
  <si>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</si>
  <si>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</si>
  <si>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</si>
  <si>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</si>
  <si>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</si>
  <si>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</si>
  <si>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</si>
  <si>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</si>
  <si>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</si>
  <si>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</si>
  <si>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</si>
  <si>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</si>
  <si>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</si>
  <si>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</si>
  <si>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</si>
  <si>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</si>
  <si>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</si>
  <si>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</si>
  <si>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</si>
  <si>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</si>
  <si>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</si>
  <si>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</si>
  <si>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</si>
  <si>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</si>
  <si>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</si>
  <si>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</si>
  <si>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</si>
  <si>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</si>
  <si>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</si>
  <si>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</si>
  <si>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</si>
  <si>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</si>
  <si>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</si>
  <si>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</si>
  <si>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</si>
  <si>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</si>
  <si>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</si>
  <si>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</si>
  <si>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</si>
  <si>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</si>
  <si>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</si>
  <si>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</si>
  <si>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</si>
  <si>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</si>
  <si>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</si>
  <si>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</si>
  <si>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</si>
  <si>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</si>
  <si>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</si>
  <si>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</si>
  <si>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</si>
  <si>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</si>
  <si>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</si>
  <si>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</si>
  <si>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</si>
  <si>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</si>
  <si>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</si>
  <si>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</si>
  <si>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</si>
  <si>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</si>
  <si>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</si>
  <si>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</si>
  <si>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</si>
  <si>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</si>
  <si>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</si>
  <si>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</si>
  <si>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</si>
  <si>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</si>
  <si>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</si>
  <si>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</si>
  <si>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</si>
  <si>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</si>
  <si>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</si>
  <si>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</si>
  <si>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</si>
  <si>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</si>
  <si>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</si>
  <si>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</si>
  <si>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</si>
  <si>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</si>
  <si>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</si>
  <si>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</si>
  <si>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</si>
  <si>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</si>
  <si>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</si>
  <si>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</si>
  <si>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</si>
  <si>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</si>
  <si>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</si>
  <si>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</si>
  <si>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</si>
  <si>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</si>
  <si>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</si>
  <si>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</si>
  <si>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</si>
  <si>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</si>
  <si>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</si>
  <si>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</si>
  <si>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</si>
  <si>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</si>
  <si>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</si>
  <si>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</si>
  <si>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</si>
  <si>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</si>
  <si>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</si>
  <si>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</si>
  <si>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</si>
  <si>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</si>
  <si>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</si>
  <si>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</si>
  <si>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</si>
  <si>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</si>
  <si>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</si>
  <si>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</si>
  <si>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</si>
  <si>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</si>
  <si>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</si>
  <si>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</si>
  <si>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</si>
  <si>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</si>
  <si>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</si>
  <si>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</si>
  <si>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</si>
  <si>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</si>
  <si>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</si>
  <si>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</si>
  <si>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</si>
  <si>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</si>
  <si>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</si>
  <si>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</si>
  <si>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</si>
  <si>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</si>
  <si>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</si>
  <si>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</si>
  <si>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</si>
  <si>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</si>
  <si>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</si>
  <si>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</si>
  <si>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</si>
  <si>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</si>
  <si>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</si>
  <si>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</si>
  <si>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</si>
  <si>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</si>
  <si>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</si>
  <si>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</si>
  <si>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</si>
  <si>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</si>
  <si>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</si>
  <si>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</si>
  <si>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</si>
  <si>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</si>
  <si>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</si>
  <si>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</si>
  <si>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</si>
  <si>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</si>
  <si>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</si>
  <si>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</si>
  <si>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</si>
  <si>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</si>
  <si>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</si>
  <si>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</si>
  <si>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</si>
  <si>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</si>
  <si>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</si>
  <si>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</si>
  <si>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</si>
  <si>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</si>
  <si>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</si>
  <si>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</si>
  <si>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</si>
  <si>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</si>
  <si>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</si>
  <si>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</si>
  <si>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</si>
  <si>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</si>
  <si>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</si>
  <si>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</si>
  <si>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</si>
  <si>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</si>
  <si>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</si>
  <si>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</si>
  <si>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</si>
  <si>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</si>
  <si>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</si>
  <si>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</si>
  <si>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</si>
  <si>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</si>
  <si>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</si>
  <si>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</si>
  <si>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</si>
  <si>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</si>
  <si>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</si>
  <si>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</si>
  <si>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</si>
  <si>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</si>
  <si>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</si>
  <si>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</si>
  <si>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</si>
  <si>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</si>
  <si>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</si>
  <si>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</si>
  <si>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</si>
  <si>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</si>
  <si>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</si>
  <si>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</si>
  <si>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</si>
  <si>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</si>
  <si>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</si>
  <si>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</si>
  <si>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</si>
  <si>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</si>
  <si>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</si>
  <si>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</si>
  <si>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</si>
  <si>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</si>
  <si>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</si>
  <si>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</si>
  <si>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</si>
  <si>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</si>
  <si>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</si>
  <si>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</si>
  <si>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</si>
  <si>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</si>
  <si>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</si>
  <si>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</si>
  <si>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</si>
  <si>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</si>
  <si>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</si>
  <si>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</si>
  <si>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</si>
  <si>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</si>
  <si>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</si>
  <si>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</si>
  <si>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</si>
  <si>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</si>
  <si>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</si>
  <si>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</si>
  <si>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</si>
  <si>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</si>
  <si>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</si>
  <si>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</si>
  <si>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</si>
  <si>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</si>
  <si>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</si>
  <si>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</si>
  <si>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</si>
  <si>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</si>
  <si>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</si>
  <si>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</si>
  <si>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</si>
  <si>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</si>
  <si>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</si>
  <si>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</si>
  <si>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</si>
  <si>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</si>
  <si>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</si>
  <si>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</si>
  <si>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</si>
  <si>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</si>
  <si>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</si>
  <si>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</si>
  <si>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</si>
  <si>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Reell Precision Manufacturing Corp.</t>
  </si>
  <si>
    <t>1259 Willow Lake Blvd. St. Paul, MN  55011              Business Park Stien        118NL,-6181, MA Elsloo Netherlands</t>
  </si>
  <si>
    <t>Alfonso Lugo</t>
  </si>
  <si>
    <t>Alfonso.Lugo@Reell.com</t>
  </si>
  <si>
    <t>Director of Global Quality</t>
  </si>
  <si>
    <t>651-486-3345</t>
  </si>
  <si>
    <t>Solder in electric coils and in bronze parts</t>
  </si>
  <si>
    <t>100%</t>
  </si>
  <si>
    <t>Em Vinto</t>
  </si>
  <si>
    <t>Carretera Oruro a Cala Cala Km.7.5 s/n Zona</t>
  </si>
  <si>
    <t>80 Moo 8 Sakdidej Road,</t>
  </si>
  <si>
    <t>27 Jalan Pantai, 12000</t>
  </si>
  <si>
    <t>Jl. Ketapang, Kawasan Industri,</t>
  </si>
  <si>
    <t>Lingkungan Jelitik Sungaliat, Kawasan Industri</t>
  </si>
  <si>
    <t>Komplex Indursri Air Kantung, Jl. Jelitik,</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</si>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</sst>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fonso.Lugo@Ree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lfonso.Lugo@Ree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63C2B11-36E7-4953-8322-E39F6E4E6FC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F76874A-08F5-41A4-9108-F084311297A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AA5" sqref="AA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15801</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A2D50E3-C26C-461B-B13B-F9D11CCA978E}"/>
    <hyperlink ref="D20" r:id="rId4" xr:uid="{EDA80125-2D17-40C0-82AF-1F3DEE22D72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E18" sqref="E1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38.25">
      <c r="A5" s="262"/>
      <c r="B5" s="182" t="s">
        <v>1126</v>
      </c>
      <c r="C5" s="186" t="s">
        <v>15803</v>
      </c>
      <c r="D5" s="230"/>
      <c r="E5" s="182" t="s">
        <v>2430</v>
      </c>
      <c r="F5" s="182" t="s">
        <v>764</v>
      </c>
      <c r="G5" s="182" t="s">
        <v>13240</v>
      </c>
      <c r="H5" s="183" t="s">
        <v>15804</v>
      </c>
      <c r="I5" s="184" t="s">
        <v>1769</v>
      </c>
      <c r="J5" s="184" t="s">
        <v>1769</v>
      </c>
      <c r="K5" s="224"/>
      <c r="L5" s="224"/>
      <c r="M5" s="224"/>
      <c r="N5" s="224"/>
      <c r="O5" s="224"/>
      <c r="P5" s="185"/>
      <c r="Q5" s="225"/>
      <c r="R5" s="182" t="str">
        <f ca="1">IF(ISERROR($V5),"",OFFSET('Smelter Look-up'!$C$4,$V5-4,0)&amp;"")</f>
        <v>EM Vinto</v>
      </c>
      <c r="S5" s="181" t="str">
        <f t="shared" ref="S5" ca="1" si="0">IF(B5="","",IF(ISERROR(MATCH($E5,CL,0)),"Unknown",INDIRECT("'C'!$A$"&amp;MATCH($E5,CL,0)+1)))</f>
        <v>BO</v>
      </c>
      <c r="T5" s="181" t="str">
        <f ca="1">IF(B5="","",IF(ISERROR(MATCH($J5,SorP!$B$1:$B$6279,0)),"",INDIRECT("'SorP'!$A$"&amp;MATCH($S5&amp;$J5,SorP!C:C,0))))</f>
        <v>BO-O</v>
      </c>
      <c r="U5" s="201"/>
      <c r="V5" s="226">
        <f>IF(C5="",NA(),IF(OR(C5="Smelter not listed",C5="Smelter not yet identified"),MATCH($B5&amp;$D5,'Smelter Look-up'!$J:$J,0),MATCH($B5&amp;$C5,'Smelter Look-up'!$J:$J,0)))</f>
        <v>421</v>
      </c>
      <c r="X5" s="227">
        <f t="shared" ref="X5" si="1">IF(AND(C5="Smelter not listed",OR(LEN(D5)=0,LEN(E5)=0)),1,0)</f>
        <v>0</v>
      </c>
      <c r="AB5" s="228" t="str">
        <f t="shared" ref="AB5" si="2">B5&amp;C5</f>
        <v>TinEm Vinto</v>
      </c>
    </row>
    <row r="6" spans="1:34" s="227" customFormat="1" ht="19.899999999999999" customHeight="1">
      <c r="A6" s="262"/>
      <c r="B6" s="182" t="s">
        <v>1126</v>
      </c>
      <c r="C6" s="186" t="s">
        <v>1027</v>
      </c>
      <c r="D6" s="230"/>
      <c r="E6" s="182" t="s">
        <v>884</v>
      </c>
      <c r="F6" s="182" t="s">
        <v>784</v>
      </c>
      <c r="G6" s="182" t="s">
        <v>13240</v>
      </c>
      <c r="H6" s="183" t="s">
        <v>15805</v>
      </c>
      <c r="I6" s="184" t="s">
        <v>1795</v>
      </c>
      <c r="J6" s="184" t="s">
        <v>1796</v>
      </c>
      <c r="K6" s="224"/>
      <c r="L6" s="224"/>
      <c r="M6" s="224"/>
      <c r="N6" s="224"/>
      <c r="O6" s="224"/>
      <c r="P6" s="185"/>
      <c r="Q6" s="225"/>
      <c r="R6" s="182" t="str">
        <f ca="1">IF(ISERROR($V6),"",OFFSET('Smelter Look-up'!$C$4,$V6-4,0)&amp;"")</f>
        <v>Thaisarco</v>
      </c>
      <c r="S6" s="181" t="str">
        <f t="shared" ref="S6:S37" ca="1" si="3">IF(B6="","",IF(ISERROR(MATCH($E6,CL,0)),"Unknown",INDIRECT("'C'!$A$"&amp;MATCH($E6,CL,0)+1)))</f>
        <v>TH</v>
      </c>
      <c r="T6" s="181" t="str">
        <f ca="1">IF(B6="","",IF(ISERROR(MATCH($J6,SorP!$B$1:$B$6279,0)),"",INDIRECT("'SorP'!$A$"&amp;MATCH($S6&amp;$J6,SorP!C:C,0))))</f>
        <v>TH-83</v>
      </c>
      <c r="U6" s="201"/>
      <c r="V6" s="226">
        <f>IF(C6="",NA(),IF(OR(C6="Smelter not listed",C6="Smelter not yet identified"),MATCH($B6&amp;$D6,'Smelter Look-up'!$J:$J,0),MATCH($B6&amp;$C6,'Smelter Look-up'!$J:$J,0)))</f>
        <v>526</v>
      </c>
      <c r="X6" s="227">
        <f t="shared" ref="X6:X37" si="4">IF(AND(C6="Smelter not listed",OR(LEN(D6)=0,LEN(E6)=0)),1,0)</f>
        <v>0</v>
      </c>
      <c r="AB6" s="228" t="str">
        <f t="shared" ref="AB6:AB37" si="5">B6&amp;C6</f>
        <v>TinThaisarco</v>
      </c>
    </row>
    <row r="7" spans="1:34" s="227" customFormat="1" ht="19.899999999999999" customHeight="1">
      <c r="A7" s="262"/>
      <c r="B7" s="182" t="s">
        <v>1126</v>
      </c>
      <c r="C7" s="186" t="s">
        <v>817</v>
      </c>
      <c r="D7" s="230"/>
      <c r="E7" s="182" t="s">
        <v>1111</v>
      </c>
      <c r="F7" s="182" t="s">
        <v>771</v>
      </c>
      <c r="G7" s="182" t="s">
        <v>13240</v>
      </c>
      <c r="H7" s="183" t="s">
        <v>15806</v>
      </c>
      <c r="I7" s="184" t="s">
        <v>1780</v>
      </c>
      <c r="J7" s="184" t="s">
        <v>8688</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IF(C7="",NA(),IF(OR(C7="Smelter not listed",C7="Smelter not yet identified"),MATCH($B7&amp;$D7,'Smelter Look-up'!$J:$J,0),MATCH($B7&amp;$C7,'Smelter Look-up'!$J:$J,0)))</f>
        <v>458</v>
      </c>
      <c r="X7" s="227">
        <f t="shared" si="4"/>
        <v>0</v>
      </c>
      <c r="AB7" s="228" t="str">
        <f t="shared" si="5"/>
        <v>TinMalaysia Smelting Corporation (MSC)</v>
      </c>
    </row>
    <row r="8" spans="1:34" s="227" customFormat="1" ht="25.5">
      <c r="A8" s="262"/>
      <c r="B8" s="182" t="s">
        <v>1126</v>
      </c>
      <c r="C8" s="186" t="s">
        <v>837</v>
      </c>
      <c r="D8" s="230"/>
      <c r="E8" s="182" t="s">
        <v>2432</v>
      </c>
      <c r="F8" s="182" t="s">
        <v>763</v>
      </c>
      <c r="G8" s="182" t="s">
        <v>13240</v>
      </c>
      <c r="H8" s="183"/>
      <c r="I8" s="184" t="s">
        <v>1760</v>
      </c>
      <c r="J8" s="184" t="s">
        <v>1737</v>
      </c>
      <c r="K8" s="224"/>
      <c r="L8" s="224"/>
      <c r="M8" s="224"/>
      <c r="N8" s="224"/>
      <c r="O8" s="224"/>
      <c r="P8" s="185"/>
      <c r="Q8" s="225"/>
      <c r="R8" s="182" t="str">
        <f ca="1">IF(ISERROR($V8),"",OFFSET('Smelter Look-up'!$C$4,$V8-4,0)&amp;"")</f>
        <v>Alpha</v>
      </c>
      <c r="S8" s="181" t="str">
        <f t="shared" ca="1" si="3"/>
        <v>US</v>
      </c>
      <c r="T8" s="181" t="str">
        <f ca="1">IF(B8="","",IF(ISERROR(MATCH($J8,SorP!$B$1:$B$6279,0)),"",INDIRECT("'SorP'!$A$"&amp;MATCH($S8&amp;$J8,SorP!C:C,0))))</f>
        <v>US-PA</v>
      </c>
      <c r="U8" s="201"/>
      <c r="V8" s="226">
        <f>IF(C8="",NA(),IF(OR(C8="Smelter not listed",C8="Smelter not yet identified"),MATCH($B8&amp;$D8,'Smelter Look-up'!$J:$J,0),MATCH($B8&amp;$C8,'Smelter Look-up'!$J:$J,0)))</f>
        <v>406</v>
      </c>
      <c r="X8" s="227">
        <f t="shared" si="4"/>
        <v>0</v>
      </c>
      <c r="AB8" s="228" t="str">
        <f t="shared" si="5"/>
        <v>TinCookson</v>
      </c>
    </row>
    <row r="9" spans="1:34" s="227" customFormat="1" ht="19.899999999999999" customHeight="1">
      <c r="A9" s="262"/>
      <c r="B9" s="182" t="s">
        <v>1126</v>
      </c>
      <c r="C9" s="186" t="s">
        <v>15111</v>
      </c>
      <c r="D9" s="230"/>
      <c r="E9" s="182" t="s">
        <v>1101</v>
      </c>
      <c r="F9" s="182" t="s">
        <v>15112</v>
      </c>
      <c r="G9" s="182" t="s">
        <v>13240</v>
      </c>
      <c r="H9" s="183" t="s">
        <v>15807</v>
      </c>
      <c r="I9" s="184" t="s">
        <v>15143</v>
      </c>
      <c r="J9" s="184" t="s">
        <v>12852</v>
      </c>
      <c r="K9" s="224"/>
      <c r="L9" s="224"/>
      <c r="M9" s="224"/>
      <c r="N9" s="224"/>
      <c r="O9" s="224"/>
      <c r="P9" s="185"/>
      <c r="Q9" s="225"/>
      <c r="R9" s="182" t="str">
        <f ca="1">IF(ISERROR($V9),"",OFFSET('Smelter Look-up'!$C$4,$V9-4,0)&amp;"")</f>
        <v>PT Prima Timah Utama</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504</v>
      </c>
      <c r="X9" s="227">
        <f t="shared" si="4"/>
        <v>0</v>
      </c>
      <c r="AB9" s="228" t="str">
        <f t="shared" si="5"/>
        <v>TinPT Prima Timah Utama</v>
      </c>
    </row>
    <row r="10" spans="1:34" s="227" customFormat="1" ht="19.899999999999999" customHeight="1">
      <c r="A10" s="262"/>
      <c r="B10" s="182" t="s">
        <v>1126</v>
      </c>
      <c r="C10" s="186" t="s">
        <v>2157</v>
      </c>
      <c r="D10" s="230"/>
      <c r="E10" s="182" t="s">
        <v>1101</v>
      </c>
      <c r="F10" s="182" t="s">
        <v>780</v>
      </c>
      <c r="G10" s="182" t="s">
        <v>13240</v>
      </c>
      <c r="H10" s="183" t="s">
        <v>15808</v>
      </c>
      <c r="I10" s="184" t="s">
        <v>1767</v>
      </c>
      <c r="J10" s="184" t="s">
        <v>12852</v>
      </c>
      <c r="K10" s="224"/>
      <c r="L10" s="224"/>
      <c r="M10" s="224"/>
      <c r="N10" s="224"/>
      <c r="O10" s="224"/>
      <c r="P10" s="185"/>
      <c r="Q10" s="225"/>
      <c r="R10" s="182" t="str">
        <f ca="1">IF(ISERROR($V10),"",OFFSET('Smelter Look-up'!$C$4,$V10-4,0)&amp;"")</f>
        <v>PT Refined Bangka Tin</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507</v>
      </c>
      <c r="X10" s="227">
        <f t="shared" si="4"/>
        <v>0</v>
      </c>
      <c r="AB10" s="228" t="str">
        <f t="shared" si="5"/>
        <v>TinPT Refined Bangka Tin</v>
      </c>
    </row>
    <row r="11" spans="1:34" s="227" customFormat="1" ht="19.899999999999999" customHeight="1">
      <c r="A11" s="262"/>
      <c r="B11" s="182" t="s">
        <v>1126</v>
      </c>
      <c r="C11" s="186" t="s">
        <v>627</v>
      </c>
      <c r="D11" s="230"/>
      <c r="E11" s="182" t="s">
        <v>1101</v>
      </c>
      <c r="F11" s="182" t="s">
        <v>779</v>
      </c>
      <c r="G11" s="182" t="s">
        <v>13240</v>
      </c>
      <c r="H11" s="183" t="s">
        <v>15809</v>
      </c>
      <c r="I11" s="184" t="s">
        <v>1767</v>
      </c>
      <c r="J11" s="184" t="s">
        <v>12852</v>
      </c>
      <c r="K11" s="224"/>
      <c r="L11" s="224"/>
      <c r="M11" s="224"/>
      <c r="N11" s="224"/>
      <c r="O11" s="224"/>
      <c r="P11" s="185"/>
      <c r="Q11" s="225"/>
      <c r="R11" s="182" t="str">
        <f ca="1">IF(ISERROR($V11),"",OFFSET('Smelter Look-up'!$C$4,$V11-4,0)&amp;"")</f>
        <v>PT Mitra Stania Prima</v>
      </c>
      <c r="S11" s="181" t="str">
        <f t="shared" ca="1" si="3"/>
        <v>ID</v>
      </c>
      <c r="T11" s="181" t="str">
        <f ca="1">IF(B11="","",IF(ISERROR(MATCH($J11,SorP!$B$1:$B$6279,0)),"",INDIRECT("'SorP'!$A$"&amp;MATCH($S11&amp;$J11,SorP!C:C,0))))</f>
        <v>ID-BB</v>
      </c>
      <c r="U11" s="201"/>
      <c r="V11" s="226">
        <f>IF(C11="",NA(),IF(OR(C11="Smelter not listed",C11="Smelter not yet identified"),MATCH($B11&amp;$D11,'Smelter Look-up'!$J:$J,0),MATCH($B11&amp;$C11,'Smelter Look-up'!$J:$J,0)))</f>
        <v>500</v>
      </c>
      <c r="X11" s="227">
        <f t="shared" si="4"/>
        <v>0</v>
      </c>
      <c r="AB11" s="228" t="str">
        <f t="shared" si="5"/>
        <v>TinPT Mitra Stania Prima</v>
      </c>
    </row>
    <row r="12" spans="1:34" s="227" customFormat="1" ht="19.899999999999999" customHeight="1">
      <c r="A12" s="262"/>
      <c r="B12" s="182" t="s">
        <v>15810</v>
      </c>
      <c r="C12" s="186" t="s">
        <v>15810</v>
      </c>
      <c r="D12" s="230"/>
      <c r="E12" s="182" t="s">
        <v>15810</v>
      </c>
      <c r="F12" s="182" t="s">
        <v>15810</v>
      </c>
      <c r="G12" s="182" t="s">
        <v>15810</v>
      </c>
      <c r="H12" s="183" t="s">
        <v>15810</v>
      </c>
      <c r="I12" s="184" t="s">
        <v>15810</v>
      </c>
      <c r="J12" s="184" t="s">
        <v>15810</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si="4"/>
        <v>0</v>
      </c>
      <c r="AB12" s="228" t="str">
        <f t="shared" si="5"/>
        <v/>
      </c>
    </row>
    <row r="13" spans="1:34" s="227" customFormat="1" ht="19.899999999999999" customHeight="1">
      <c r="A13" s="262"/>
      <c r="B13" s="182" t="s">
        <v>15810</v>
      </c>
      <c r="C13" s="186" t="s">
        <v>15810</v>
      </c>
      <c r="D13" s="230"/>
      <c r="E13" s="182" t="s">
        <v>15810</v>
      </c>
      <c r="F13" s="182" t="s">
        <v>15810</v>
      </c>
      <c r="G13" s="182" t="s">
        <v>15810</v>
      </c>
      <c r="H13" s="183" t="s">
        <v>15810</v>
      </c>
      <c r="I13" s="184" t="s">
        <v>15810</v>
      </c>
      <c r="J13" s="184" t="s">
        <v>15810</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si="4"/>
        <v>0</v>
      </c>
      <c r="AB13" s="228" t="str">
        <f t="shared" si="5"/>
        <v/>
      </c>
    </row>
    <row r="14" spans="1:34" s="227" customFormat="1" ht="19.899999999999999" customHeight="1">
      <c r="A14" s="262"/>
      <c r="B14" s="182" t="s">
        <v>15810</v>
      </c>
      <c r="C14" s="186" t="s">
        <v>15810</v>
      </c>
      <c r="D14" s="230"/>
      <c r="E14" s="182" t="s">
        <v>15810</v>
      </c>
      <c r="F14" s="182" t="s">
        <v>15810</v>
      </c>
      <c r="G14" s="182" t="s">
        <v>15810</v>
      </c>
      <c r="H14" s="183" t="s">
        <v>15810</v>
      </c>
      <c r="I14" s="184" t="s">
        <v>15810</v>
      </c>
      <c r="J14" s="184" t="s">
        <v>15810</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si="4"/>
        <v>0</v>
      </c>
      <c r="AB14" s="228" t="str">
        <f t="shared" si="5"/>
        <v/>
      </c>
    </row>
    <row r="15" spans="1:34" s="227" customFormat="1" ht="19.899999999999999" customHeight="1">
      <c r="A15" s="262"/>
      <c r="B15" s="182" t="s">
        <v>15810</v>
      </c>
      <c r="C15" s="186" t="s">
        <v>15810</v>
      </c>
      <c r="D15" s="230"/>
      <c r="E15" s="182" t="s">
        <v>15810</v>
      </c>
      <c r="F15" s="182" t="s">
        <v>15810</v>
      </c>
      <c r="G15" s="182" t="s">
        <v>15810</v>
      </c>
      <c r="H15" s="183" t="s">
        <v>15810</v>
      </c>
      <c r="I15" s="184" t="s">
        <v>15810</v>
      </c>
      <c r="J15" s="184" t="s">
        <v>15810</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si="4"/>
        <v>0</v>
      </c>
      <c r="AB15" s="228" t="str">
        <f t="shared" si="5"/>
        <v/>
      </c>
    </row>
    <row r="16" spans="1:34" s="227" customFormat="1" ht="19.899999999999999" customHeight="1">
      <c r="A16" s="262"/>
      <c r="B16" s="182" t="s">
        <v>15810</v>
      </c>
      <c r="C16" s="186" t="s">
        <v>15810</v>
      </c>
      <c r="D16" s="230"/>
      <c r="E16" s="182" t="s">
        <v>15810</v>
      </c>
      <c r="F16" s="182" t="s">
        <v>15810</v>
      </c>
      <c r="G16" s="182" t="s">
        <v>15810</v>
      </c>
      <c r="H16" s="183" t="s">
        <v>15810</v>
      </c>
      <c r="I16" s="184" t="s">
        <v>15810</v>
      </c>
      <c r="J16" s="184" t="s">
        <v>15810</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si="4"/>
        <v>0</v>
      </c>
      <c r="AB16" s="228" t="str">
        <f t="shared" si="5"/>
        <v/>
      </c>
    </row>
    <row r="17" spans="1:28" s="227" customFormat="1" ht="19.899999999999999" customHeight="1">
      <c r="A17" s="262"/>
      <c r="B17" s="182" t="s">
        <v>15810</v>
      </c>
      <c r="C17" s="186" t="s">
        <v>15810</v>
      </c>
      <c r="D17" s="230"/>
      <c r="E17" s="182" t="s">
        <v>15810</v>
      </c>
      <c r="F17" s="182" t="s">
        <v>15810</v>
      </c>
      <c r="G17" s="182" t="s">
        <v>15810</v>
      </c>
      <c r="H17" s="183" t="s">
        <v>15810</v>
      </c>
      <c r="I17" s="184" t="s">
        <v>15810</v>
      </c>
      <c r="J17" s="184" t="s">
        <v>15810</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468D9CD-496A-4F9B-BB10-F251C8E659E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Reell Precision Manufacturing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Alfonso Lugo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Alfonso.Lugo@Reell.com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651-486-3345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Alfonso Lugo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Alfonso.Lugo@Reell.com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Marcio</cp:lastModifiedBy>
  <cp:lastPrinted>2015-04-21T20:47:43Z</cp:lastPrinted>
  <dcterms:created xsi:type="dcterms:W3CDTF">2010-06-21T21:00:23Z</dcterms:created>
  <dcterms:modified xsi:type="dcterms:W3CDTF">2023-07-17T13:55:32Z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